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ปี 63" sheetId="1" r:id="rId1"/>
  </sheets>
  <definedNames>
    <definedName name="_xlnm._FilterDatabase" localSheetId="0" hidden="1">'ปี 63'!$A$4:$BG$83</definedName>
  </definedNames>
  <calcPr calcId="144525"/>
</workbook>
</file>

<file path=xl/calcChain.xml><?xml version="1.0" encoding="utf-8"?>
<calcChain xmlns="http://schemas.openxmlformats.org/spreadsheetml/2006/main">
  <c r="AK82" i="1" l="1"/>
  <c r="AI82" i="1"/>
  <c r="AG82" i="1"/>
  <c r="AE82" i="1"/>
  <c r="Z82" i="1"/>
  <c r="X82" i="1"/>
  <c r="V82" i="1"/>
  <c r="Q82" i="1"/>
  <c r="O82" i="1"/>
  <c r="M82" i="1"/>
  <c r="H82" i="1"/>
  <c r="F82" i="1"/>
  <c r="D82" i="1"/>
  <c r="J82" i="1" s="1"/>
  <c r="B82" i="1"/>
  <c r="BF81" i="1"/>
  <c r="BB81" i="1"/>
  <c r="AX81" i="1"/>
  <c r="AN81" i="1"/>
  <c r="AZ81" i="1" s="1"/>
  <c r="AK81" i="1"/>
  <c r="AJ81" i="1"/>
  <c r="AH81" i="1"/>
  <c r="AF81" i="1"/>
  <c r="AM81" i="1" s="1"/>
  <c r="AB81" i="1"/>
  <c r="AA81" i="1"/>
  <c r="Y81" i="1"/>
  <c r="W81" i="1"/>
  <c r="S81" i="1"/>
  <c r="R81" i="1"/>
  <c r="P81" i="1"/>
  <c r="N81" i="1"/>
  <c r="J81" i="1"/>
  <c r="I81" i="1"/>
  <c r="G81" i="1"/>
  <c r="E81" i="1"/>
  <c r="L81" i="1" s="1"/>
  <c r="AQ81" i="1" s="1"/>
  <c r="BF80" i="1"/>
  <c r="BB80" i="1"/>
  <c r="AZ80" i="1"/>
  <c r="AX80" i="1"/>
  <c r="AN80" i="1"/>
  <c r="AK80" i="1"/>
  <c r="AJ80" i="1"/>
  <c r="AH80" i="1"/>
  <c r="AF80" i="1"/>
  <c r="AM80" i="1" s="1"/>
  <c r="AB80" i="1"/>
  <c r="AA80" i="1"/>
  <c r="Y80" i="1"/>
  <c r="W80" i="1"/>
  <c r="AD80" i="1" s="1"/>
  <c r="S80" i="1"/>
  <c r="R80" i="1"/>
  <c r="P80" i="1"/>
  <c r="N80" i="1"/>
  <c r="J80" i="1"/>
  <c r="I80" i="1"/>
  <c r="G80" i="1"/>
  <c r="E80" i="1"/>
  <c r="BF79" i="1"/>
  <c r="BB79" i="1"/>
  <c r="AX79" i="1"/>
  <c r="AN79" i="1"/>
  <c r="AZ79" i="1" s="1"/>
  <c r="AK79" i="1"/>
  <c r="AJ79" i="1"/>
  <c r="AH79" i="1"/>
  <c r="AF79" i="1"/>
  <c r="AB79" i="1"/>
  <c r="AA79" i="1"/>
  <c r="Y79" i="1"/>
  <c r="W79" i="1"/>
  <c r="S79" i="1"/>
  <c r="R79" i="1"/>
  <c r="P79" i="1"/>
  <c r="N79" i="1"/>
  <c r="J79" i="1"/>
  <c r="I79" i="1"/>
  <c r="G79" i="1"/>
  <c r="E79" i="1"/>
  <c r="L79" i="1" s="1"/>
  <c r="AQ79" i="1" s="1"/>
  <c r="BF78" i="1"/>
  <c r="BB78" i="1"/>
  <c r="AZ78" i="1"/>
  <c r="AX78" i="1"/>
  <c r="AN78" i="1"/>
  <c r="AK78" i="1"/>
  <c r="AJ78" i="1"/>
  <c r="AH78" i="1"/>
  <c r="AF78" i="1"/>
  <c r="AB78" i="1"/>
  <c r="AA78" i="1"/>
  <c r="Y78" i="1"/>
  <c r="W78" i="1"/>
  <c r="AD78" i="1" s="1"/>
  <c r="S78" i="1"/>
  <c r="R78" i="1"/>
  <c r="P78" i="1"/>
  <c r="N78" i="1"/>
  <c r="J78" i="1"/>
  <c r="I78" i="1"/>
  <c r="G78" i="1"/>
  <c r="E78" i="1"/>
  <c r="BF77" i="1"/>
  <c r="BB77" i="1"/>
  <c r="AX77" i="1"/>
  <c r="AN77" i="1"/>
  <c r="AZ77" i="1" s="1"/>
  <c r="AK77" i="1"/>
  <c r="AJ77" i="1"/>
  <c r="AH77" i="1"/>
  <c r="AF77" i="1"/>
  <c r="AB77" i="1"/>
  <c r="AA77" i="1"/>
  <c r="Y77" i="1"/>
  <c r="W77" i="1"/>
  <c r="S77" i="1"/>
  <c r="R77" i="1"/>
  <c r="P77" i="1"/>
  <c r="N77" i="1"/>
  <c r="J77" i="1"/>
  <c r="I77" i="1"/>
  <c r="G77" i="1"/>
  <c r="E77" i="1"/>
  <c r="L77" i="1" s="1"/>
  <c r="AQ77" i="1" s="1"/>
  <c r="BF76" i="1"/>
  <c r="BB76" i="1"/>
  <c r="AZ76" i="1"/>
  <c r="AX76" i="1"/>
  <c r="AN76" i="1"/>
  <c r="AK76" i="1"/>
  <c r="AJ76" i="1"/>
  <c r="AH76" i="1"/>
  <c r="AF76" i="1"/>
  <c r="AB76" i="1"/>
  <c r="AA76" i="1"/>
  <c r="Y76" i="1"/>
  <c r="W76" i="1"/>
  <c r="AD76" i="1" s="1"/>
  <c r="S76" i="1"/>
  <c r="R76" i="1"/>
  <c r="P76" i="1"/>
  <c r="N76" i="1"/>
  <c r="J76" i="1"/>
  <c r="I76" i="1"/>
  <c r="G76" i="1"/>
  <c r="E76" i="1"/>
  <c r="BF75" i="1"/>
  <c r="BB75" i="1"/>
  <c r="AX75" i="1"/>
  <c r="AN75" i="1"/>
  <c r="AZ75" i="1" s="1"/>
  <c r="AK75" i="1"/>
  <c r="AJ75" i="1"/>
  <c r="AH75" i="1"/>
  <c r="AF75" i="1"/>
  <c r="AM75" i="1" s="1"/>
  <c r="AB75" i="1"/>
  <c r="AA75" i="1"/>
  <c r="Y75" i="1"/>
  <c r="W75" i="1"/>
  <c r="S75" i="1"/>
  <c r="R75" i="1"/>
  <c r="P75" i="1"/>
  <c r="N75" i="1"/>
  <c r="J75" i="1"/>
  <c r="I75" i="1"/>
  <c r="G75" i="1"/>
  <c r="E75" i="1"/>
  <c r="L75" i="1" s="1"/>
  <c r="AQ75" i="1" s="1"/>
  <c r="BF74" i="1"/>
  <c r="BB74" i="1"/>
  <c r="AX74" i="1"/>
  <c r="AO74" i="1"/>
  <c r="AN74" i="1"/>
  <c r="BD74" i="1" s="1"/>
  <c r="AK74" i="1"/>
  <c r="AJ74" i="1"/>
  <c r="AH74" i="1"/>
  <c r="AF74" i="1"/>
  <c r="AM74" i="1" s="1"/>
  <c r="AB74" i="1"/>
  <c r="AA74" i="1"/>
  <c r="Y74" i="1"/>
  <c r="W74" i="1"/>
  <c r="AD74" i="1" s="1"/>
  <c r="S74" i="1"/>
  <c r="R74" i="1"/>
  <c r="P74" i="1"/>
  <c r="N74" i="1"/>
  <c r="J74" i="1"/>
  <c r="I74" i="1"/>
  <c r="G74" i="1"/>
  <c r="L74" i="1" s="1"/>
  <c r="AQ74" i="1" s="1"/>
  <c r="E74" i="1"/>
  <c r="BF73" i="1"/>
  <c r="BD73" i="1"/>
  <c r="BA73" i="1"/>
  <c r="AN73" i="1"/>
  <c r="AK73" i="1"/>
  <c r="AJ73" i="1"/>
  <c r="AH73" i="1"/>
  <c r="AF73" i="1"/>
  <c r="AD73" i="1"/>
  <c r="AB73" i="1"/>
  <c r="AA73" i="1"/>
  <c r="Y73" i="1"/>
  <c r="W73" i="1"/>
  <c r="AC73" i="1" s="1"/>
  <c r="S73" i="1"/>
  <c r="R73" i="1"/>
  <c r="P73" i="1"/>
  <c r="N73" i="1"/>
  <c r="J73" i="1"/>
  <c r="I73" i="1"/>
  <c r="G73" i="1"/>
  <c r="E73" i="1"/>
  <c r="L73" i="1" s="1"/>
  <c r="AQ73" i="1" s="1"/>
  <c r="BF72" i="1"/>
  <c r="BE72" i="1"/>
  <c r="BB72" i="1"/>
  <c r="BA72" i="1"/>
  <c r="AZ72" i="1"/>
  <c r="AO72" i="1"/>
  <c r="AN72" i="1"/>
  <c r="AK72" i="1"/>
  <c r="AJ72" i="1"/>
  <c r="AH72" i="1"/>
  <c r="AF72" i="1"/>
  <c r="AD72" i="1"/>
  <c r="AB72" i="1"/>
  <c r="AA72" i="1"/>
  <c r="Y72" i="1"/>
  <c r="W72" i="1"/>
  <c r="AC72" i="1" s="1"/>
  <c r="S72" i="1"/>
  <c r="R72" i="1"/>
  <c r="P72" i="1"/>
  <c r="N72" i="1"/>
  <c r="J72" i="1"/>
  <c r="I72" i="1"/>
  <c r="G72" i="1"/>
  <c r="L72" i="1" s="1"/>
  <c r="AQ72" i="1" s="1"/>
  <c r="E72" i="1"/>
  <c r="BF71" i="1"/>
  <c r="BD71" i="1"/>
  <c r="BB71" i="1"/>
  <c r="AX71" i="1"/>
  <c r="AO71" i="1"/>
  <c r="AN71" i="1"/>
  <c r="AK71" i="1"/>
  <c r="AJ71" i="1"/>
  <c r="AM71" i="1" s="1"/>
  <c r="AH71" i="1"/>
  <c r="AF71" i="1"/>
  <c r="AB71" i="1"/>
  <c r="AA71" i="1"/>
  <c r="Y71" i="1"/>
  <c r="W71" i="1"/>
  <c r="AD71" i="1" s="1"/>
  <c r="S71" i="1"/>
  <c r="R71" i="1"/>
  <c r="P71" i="1"/>
  <c r="N71" i="1"/>
  <c r="L71" i="1"/>
  <c r="AQ71" i="1" s="1"/>
  <c r="J71" i="1"/>
  <c r="I71" i="1"/>
  <c r="G71" i="1"/>
  <c r="E71" i="1"/>
  <c r="K71" i="1" s="1"/>
  <c r="AP71" i="1" s="1"/>
  <c r="BD70" i="1"/>
  <c r="AY70" i="1"/>
  <c r="AN70" i="1"/>
  <c r="AK70" i="1"/>
  <c r="AJ70" i="1"/>
  <c r="AH70" i="1"/>
  <c r="AM70" i="1" s="1"/>
  <c r="AF70" i="1"/>
  <c r="AB70" i="1"/>
  <c r="AA70" i="1"/>
  <c r="Y70" i="1"/>
  <c r="AD70" i="1" s="1"/>
  <c r="W70" i="1"/>
  <c r="U70" i="1"/>
  <c r="AU70" i="1" s="1"/>
  <c r="S70" i="1"/>
  <c r="R70" i="1"/>
  <c r="AW70" i="1" s="1"/>
  <c r="P70" i="1"/>
  <c r="N70" i="1"/>
  <c r="T70" i="1" s="1"/>
  <c r="J70" i="1"/>
  <c r="I70" i="1"/>
  <c r="G70" i="1"/>
  <c r="E70" i="1"/>
  <c r="L70" i="1" s="1"/>
  <c r="AQ70" i="1" s="1"/>
  <c r="BE69" i="1"/>
  <c r="BC69" i="1"/>
  <c r="AZ69" i="1"/>
  <c r="AO69" i="1"/>
  <c r="AN69" i="1"/>
  <c r="BG69" i="1" s="1"/>
  <c r="AK69" i="1"/>
  <c r="AJ69" i="1"/>
  <c r="AM69" i="1" s="1"/>
  <c r="AH69" i="1"/>
  <c r="AF69" i="1"/>
  <c r="AB69" i="1"/>
  <c r="AA69" i="1"/>
  <c r="Y69" i="1"/>
  <c r="W69" i="1"/>
  <c r="AD69" i="1" s="1"/>
  <c r="S69" i="1"/>
  <c r="R69" i="1"/>
  <c r="P69" i="1"/>
  <c r="N69" i="1"/>
  <c r="L69" i="1"/>
  <c r="AQ69" i="1" s="1"/>
  <c r="J69" i="1"/>
  <c r="I69" i="1"/>
  <c r="G69" i="1"/>
  <c r="E69" i="1"/>
  <c r="K69" i="1" s="1"/>
  <c r="AP69" i="1" s="1"/>
  <c r="AY68" i="1"/>
  <c r="AN68" i="1"/>
  <c r="AK68" i="1"/>
  <c r="AJ68" i="1"/>
  <c r="AH68" i="1"/>
  <c r="AM68" i="1" s="1"/>
  <c r="AF68" i="1"/>
  <c r="AB68" i="1"/>
  <c r="AA68" i="1"/>
  <c r="Y68" i="1"/>
  <c r="AD68" i="1" s="1"/>
  <c r="W68" i="1"/>
  <c r="U68" i="1"/>
  <c r="AU68" i="1" s="1"/>
  <c r="S68" i="1"/>
  <c r="R68" i="1"/>
  <c r="P68" i="1"/>
  <c r="N68" i="1"/>
  <c r="T68" i="1" s="1"/>
  <c r="J68" i="1"/>
  <c r="I68" i="1"/>
  <c r="G68" i="1"/>
  <c r="E68" i="1"/>
  <c r="L68" i="1" s="1"/>
  <c r="AQ68" i="1" s="1"/>
  <c r="BG67" i="1"/>
  <c r="BE67" i="1"/>
  <c r="BC67" i="1"/>
  <c r="BA67" i="1"/>
  <c r="AZ67" i="1"/>
  <c r="AO67" i="1"/>
  <c r="AN67" i="1"/>
  <c r="AK67" i="1"/>
  <c r="AJ67" i="1"/>
  <c r="AM67" i="1" s="1"/>
  <c r="AH67" i="1"/>
  <c r="AF67" i="1"/>
  <c r="AB67" i="1"/>
  <c r="AA67" i="1"/>
  <c r="Y67" i="1"/>
  <c r="W67" i="1"/>
  <c r="AD67" i="1" s="1"/>
  <c r="S67" i="1"/>
  <c r="R67" i="1"/>
  <c r="P67" i="1"/>
  <c r="N67" i="1"/>
  <c r="L67" i="1"/>
  <c r="AQ67" i="1" s="1"/>
  <c r="J67" i="1"/>
  <c r="I67" i="1"/>
  <c r="G67" i="1"/>
  <c r="E67" i="1"/>
  <c r="K67" i="1" s="1"/>
  <c r="AP67" i="1" s="1"/>
  <c r="BG66" i="1"/>
  <c r="BE66" i="1"/>
  <c r="BC66" i="1"/>
  <c r="BA66" i="1"/>
  <c r="AY66" i="1"/>
  <c r="AO66" i="1"/>
  <c r="AN66" i="1"/>
  <c r="BD66" i="1" s="1"/>
  <c r="AM66" i="1"/>
  <c r="AK66" i="1"/>
  <c r="AJ66" i="1"/>
  <c r="AH66" i="1"/>
  <c r="AF66" i="1"/>
  <c r="AL66" i="1" s="1"/>
  <c r="AB66" i="1"/>
  <c r="AA66" i="1"/>
  <c r="Y66" i="1"/>
  <c r="W66" i="1"/>
  <c r="U66" i="1"/>
  <c r="S66" i="1"/>
  <c r="R66" i="1"/>
  <c r="P66" i="1"/>
  <c r="N66" i="1"/>
  <c r="T66" i="1" s="1"/>
  <c r="J66" i="1"/>
  <c r="I66" i="1"/>
  <c r="G66" i="1"/>
  <c r="L66" i="1" s="1"/>
  <c r="AQ66" i="1" s="1"/>
  <c r="E66" i="1"/>
  <c r="BG65" i="1"/>
  <c r="BE65" i="1"/>
  <c r="BC65" i="1"/>
  <c r="BA65" i="1"/>
  <c r="AY65" i="1"/>
  <c r="AO65" i="1"/>
  <c r="AN65" i="1"/>
  <c r="BD65" i="1" s="1"/>
  <c r="AK65" i="1"/>
  <c r="AJ65" i="1"/>
  <c r="AH65" i="1"/>
  <c r="AM65" i="1" s="1"/>
  <c r="AF65" i="1"/>
  <c r="AD65" i="1"/>
  <c r="AB65" i="1"/>
  <c r="AA65" i="1"/>
  <c r="Y65" i="1"/>
  <c r="W65" i="1"/>
  <c r="AC65" i="1" s="1"/>
  <c r="S65" i="1"/>
  <c r="R65" i="1"/>
  <c r="P65" i="1"/>
  <c r="N65" i="1"/>
  <c r="L65" i="1"/>
  <c r="AQ65" i="1" s="1"/>
  <c r="J65" i="1"/>
  <c r="I65" i="1"/>
  <c r="G65" i="1"/>
  <c r="E65" i="1"/>
  <c r="K65" i="1" s="1"/>
  <c r="AP65" i="1" s="1"/>
  <c r="BG64" i="1"/>
  <c r="BE64" i="1"/>
  <c r="BC64" i="1"/>
  <c r="BA64" i="1"/>
  <c r="AY64" i="1"/>
  <c r="AO64" i="1"/>
  <c r="AN64" i="1"/>
  <c r="BD64" i="1" s="1"/>
  <c r="AM64" i="1"/>
  <c r="AK64" i="1"/>
  <c r="AJ64" i="1"/>
  <c r="AH64" i="1"/>
  <c r="AF64" i="1"/>
  <c r="AL64" i="1" s="1"/>
  <c r="AB64" i="1"/>
  <c r="AA64" i="1"/>
  <c r="Y64" i="1"/>
  <c r="W64" i="1"/>
  <c r="U64" i="1"/>
  <c r="S64" i="1"/>
  <c r="R64" i="1"/>
  <c r="P64" i="1"/>
  <c r="N64" i="1"/>
  <c r="T64" i="1" s="1"/>
  <c r="J64" i="1"/>
  <c r="I64" i="1"/>
  <c r="G64" i="1"/>
  <c r="L64" i="1" s="1"/>
  <c r="AQ64" i="1" s="1"/>
  <c r="E64" i="1"/>
  <c r="BG63" i="1"/>
  <c r="BE63" i="1"/>
  <c r="BC63" i="1"/>
  <c r="BA63" i="1"/>
  <c r="AY63" i="1"/>
  <c r="AO63" i="1"/>
  <c r="AN63" i="1"/>
  <c r="BD63" i="1" s="1"/>
  <c r="AK63" i="1"/>
  <c r="AJ63" i="1"/>
  <c r="AH63" i="1"/>
  <c r="AM63" i="1" s="1"/>
  <c r="AF63" i="1"/>
  <c r="AD63" i="1"/>
  <c r="AB63" i="1"/>
  <c r="AA63" i="1"/>
  <c r="Y63" i="1"/>
  <c r="W63" i="1"/>
  <c r="AC63" i="1" s="1"/>
  <c r="S63" i="1"/>
  <c r="R63" i="1"/>
  <c r="P63" i="1"/>
  <c r="N63" i="1"/>
  <c r="L63" i="1"/>
  <c r="AQ63" i="1" s="1"/>
  <c r="J63" i="1"/>
  <c r="I63" i="1"/>
  <c r="G63" i="1"/>
  <c r="E63" i="1"/>
  <c r="K63" i="1" s="1"/>
  <c r="AP63" i="1" s="1"/>
  <c r="BG62" i="1"/>
  <c r="BE62" i="1"/>
  <c r="BC62" i="1"/>
  <c r="BA62" i="1"/>
  <c r="AY62" i="1"/>
  <c r="AO62" i="1"/>
  <c r="AN62" i="1"/>
  <c r="BD62" i="1" s="1"/>
  <c r="AM62" i="1"/>
  <c r="AK62" i="1"/>
  <c r="AJ62" i="1"/>
  <c r="AH62" i="1"/>
  <c r="AF62" i="1"/>
  <c r="AL62" i="1" s="1"/>
  <c r="AB62" i="1"/>
  <c r="AA62" i="1"/>
  <c r="Y62" i="1"/>
  <c r="W62" i="1"/>
  <c r="U62" i="1"/>
  <c r="S62" i="1"/>
  <c r="R62" i="1"/>
  <c r="P62" i="1"/>
  <c r="N62" i="1"/>
  <c r="T62" i="1" s="1"/>
  <c r="J62" i="1"/>
  <c r="I62" i="1"/>
  <c r="G62" i="1"/>
  <c r="L62" i="1" s="1"/>
  <c r="AQ62" i="1" s="1"/>
  <c r="E62" i="1"/>
  <c r="BG61" i="1"/>
  <c r="BE61" i="1"/>
  <c r="BC61" i="1"/>
  <c r="BA61" i="1"/>
  <c r="AY61" i="1"/>
  <c r="AO61" i="1"/>
  <c r="AN61" i="1"/>
  <c r="BD61" i="1" s="1"/>
  <c r="AK61" i="1"/>
  <c r="AJ61" i="1"/>
  <c r="AH61" i="1"/>
  <c r="AM61" i="1" s="1"/>
  <c r="AF61" i="1"/>
  <c r="AD61" i="1"/>
  <c r="AB61" i="1"/>
  <c r="AA61" i="1"/>
  <c r="Y61" i="1"/>
  <c r="W61" i="1"/>
  <c r="AC61" i="1" s="1"/>
  <c r="S61" i="1"/>
  <c r="R61" i="1"/>
  <c r="P61" i="1"/>
  <c r="N61" i="1"/>
  <c r="L61" i="1"/>
  <c r="AQ61" i="1" s="1"/>
  <c r="J61" i="1"/>
  <c r="I61" i="1"/>
  <c r="G61" i="1"/>
  <c r="E61" i="1"/>
  <c r="K61" i="1" s="1"/>
  <c r="AP61" i="1" s="1"/>
  <c r="BG60" i="1"/>
  <c r="BE60" i="1"/>
  <c r="BC60" i="1"/>
  <c r="BA60" i="1"/>
  <c r="AZ60" i="1"/>
  <c r="AO60" i="1"/>
  <c r="AN60" i="1"/>
  <c r="AM60" i="1"/>
  <c r="AK60" i="1"/>
  <c r="AJ60" i="1"/>
  <c r="AH60" i="1"/>
  <c r="AF60" i="1"/>
  <c r="AL60" i="1" s="1"/>
  <c r="AB60" i="1"/>
  <c r="AA60" i="1"/>
  <c r="Y60" i="1"/>
  <c r="W60" i="1"/>
  <c r="AD60" i="1" s="1"/>
  <c r="S60" i="1"/>
  <c r="R60" i="1"/>
  <c r="P60" i="1"/>
  <c r="N60" i="1"/>
  <c r="L60" i="1"/>
  <c r="AQ60" i="1" s="1"/>
  <c r="J60" i="1"/>
  <c r="I60" i="1"/>
  <c r="G60" i="1"/>
  <c r="E60" i="1"/>
  <c r="K60" i="1" s="1"/>
  <c r="AP60" i="1" s="1"/>
  <c r="BD59" i="1"/>
  <c r="AY59" i="1"/>
  <c r="AN59" i="1"/>
  <c r="AK59" i="1"/>
  <c r="AJ59" i="1"/>
  <c r="AH59" i="1"/>
  <c r="AM59" i="1" s="1"/>
  <c r="AF59" i="1"/>
  <c r="AB59" i="1"/>
  <c r="AA59" i="1"/>
  <c r="Y59" i="1"/>
  <c r="AD59" i="1" s="1"/>
  <c r="W59" i="1"/>
  <c r="S59" i="1"/>
  <c r="R59" i="1"/>
  <c r="AW59" i="1" s="1"/>
  <c r="P59" i="1"/>
  <c r="N59" i="1"/>
  <c r="J59" i="1"/>
  <c r="I59" i="1"/>
  <c r="G59" i="1"/>
  <c r="E59" i="1"/>
  <c r="L59" i="1" s="1"/>
  <c r="AQ59" i="1" s="1"/>
  <c r="BE58" i="1"/>
  <c r="BC58" i="1"/>
  <c r="AZ58" i="1"/>
  <c r="AO58" i="1"/>
  <c r="AN58" i="1"/>
  <c r="BG58" i="1" s="1"/>
  <c r="AK58" i="1"/>
  <c r="AJ58" i="1"/>
  <c r="AM58" i="1" s="1"/>
  <c r="AH58" i="1"/>
  <c r="AF58" i="1"/>
  <c r="AB58" i="1"/>
  <c r="AA58" i="1"/>
  <c r="Y58" i="1"/>
  <c r="W58" i="1"/>
  <c r="AD58" i="1" s="1"/>
  <c r="S58" i="1"/>
  <c r="R58" i="1"/>
  <c r="P58" i="1"/>
  <c r="N58" i="1"/>
  <c r="L58" i="1"/>
  <c r="AQ58" i="1" s="1"/>
  <c r="J58" i="1"/>
  <c r="I58" i="1"/>
  <c r="G58" i="1"/>
  <c r="E58" i="1"/>
  <c r="K58" i="1" s="1"/>
  <c r="AP58" i="1" s="1"/>
  <c r="AY57" i="1"/>
  <c r="AN57" i="1"/>
  <c r="BD57" i="1" s="1"/>
  <c r="AK57" i="1"/>
  <c r="AJ57" i="1"/>
  <c r="AH57" i="1"/>
  <c r="AM57" i="1" s="1"/>
  <c r="AF57" i="1"/>
  <c r="AB57" i="1"/>
  <c r="AA57" i="1"/>
  <c r="Y57" i="1"/>
  <c r="AD57" i="1" s="1"/>
  <c r="W57" i="1"/>
  <c r="U57" i="1"/>
  <c r="AU57" i="1" s="1"/>
  <c r="S57" i="1"/>
  <c r="R57" i="1"/>
  <c r="P57" i="1"/>
  <c r="N57" i="1"/>
  <c r="T57" i="1" s="1"/>
  <c r="J57" i="1"/>
  <c r="I57" i="1"/>
  <c r="G57" i="1"/>
  <c r="E57" i="1"/>
  <c r="L57" i="1" s="1"/>
  <c r="AQ57" i="1" s="1"/>
  <c r="BG56" i="1"/>
  <c r="BE56" i="1"/>
  <c r="BC56" i="1"/>
  <c r="BA56" i="1"/>
  <c r="AZ56" i="1"/>
  <c r="AO56" i="1"/>
  <c r="AN56" i="1"/>
  <c r="AM56" i="1"/>
  <c r="AK56" i="1"/>
  <c r="AJ56" i="1"/>
  <c r="AH56" i="1"/>
  <c r="AF56" i="1"/>
  <c r="AL56" i="1" s="1"/>
  <c r="AB56" i="1"/>
  <c r="AA56" i="1"/>
  <c r="Y56" i="1"/>
  <c r="W56" i="1"/>
  <c r="AD56" i="1" s="1"/>
  <c r="S56" i="1"/>
  <c r="R56" i="1"/>
  <c r="P56" i="1"/>
  <c r="N56" i="1"/>
  <c r="L56" i="1"/>
  <c r="AQ56" i="1" s="1"/>
  <c r="J56" i="1"/>
  <c r="I56" i="1"/>
  <c r="G56" i="1"/>
  <c r="E56" i="1"/>
  <c r="K56" i="1" s="1"/>
  <c r="AP56" i="1" s="1"/>
  <c r="BD55" i="1"/>
  <c r="AY55" i="1"/>
  <c r="AN55" i="1"/>
  <c r="AK55" i="1"/>
  <c r="AJ55" i="1"/>
  <c r="AH55" i="1"/>
  <c r="AM55" i="1" s="1"/>
  <c r="AF55" i="1"/>
  <c r="AB55" i="1"/>
  <c r="AA55" i="1"/>
  <c r="Y55" i="1"/>
  <c r="AD55" i="1" s="1"/>
  <c r="W55" i="1"/>
  <c r="S55" i="1"/>
  <c r="R55" i="1"/>
  <c r="AW55" i="1" s="1"/>
  <c r="P55" i="1"/>
  <c r="N55" i="1"/>
  <c r="J55" i="1"/>
  <c r="I55" i="1"/>
  <c r="G55" i="1"/>
  <c r="E55" i="1"/>
  <c r="L55" i="1" s="1"/>
  <c r="AQ55" i="1" s="1"/>
  <c r="BE54" i="1"/>
  <c r="BC54" i="1"/>
  <c r="AZ54" i="1"/>
  <c r="AO54" i="1"/>
  <c r="AN54" i="1"/>
  <c r="BG54" i="1" s="1"/>
  <c r="AK54" i="1"/>
  <c r="AJ54" i="1"/>
  <c r="AM54" i="1" s="1"/>
  <c r="AH54" i="1"/>
  <c r="AF54" i="1"/>
  <c r="AB54" i="1"/>
  <c r="AA54" i="1"/>
  <c r="Y54" i="1"/>
  <c r="W54" i="1"/>
  <c r="AD54" i="1" s="1"/>
  <c r="S54" i="1"/>
  <c r="R54" i="1"/>
  <c r="P54" i="1"/>
  <c r="N54" i="1"/>
  <c r="L54" i="1"/>
  <c r="AQ54" i="1" s="1"/>
  <c r="J54" i="1"/>
  <c r="I54" i="1"/>
  <c r="G54" i="1"/>
  <c r="E54" i="1"/>
  <c r="K54" i="1" s="1"/>
  <c r="AP54" i="1" s="1"/>
  <c r="AY53" i="1"/>
  <c r="AN53" i="1"/>
  <c r="BD53" i="1" s="1"/>
  <c r="AK53" i="1"/>
  <c r="AJ53" i="1"/>
  <c r="AH53" i="1"/>
  <c r="AM53" i="1" s="1"/>
  <c r="AF53" i="1"/>
  <c r="AB53" i="1"/>
  <c r="AA53" i="1"/>
  <c r="Y53" i="1"/>
  <c r="AD53" i="1" s="1"/>
  <c r="W53" i="1"/>
  <c r="U53" i="1"/>
  <c r="AU53" i="1" s="1"/>
  <c r="S53" i="1"/>
  <c r="R53" i="1"/>
  <c r="P53" i="1"/>
  <c r="N53" i="1"/>
  <c r="T53" i="1" s="1"/>
  <c r="J53" i="1"/>
  <c r="I53" i="1"/>
  <c r="G53" i="1"/>
  <c r="E53" i="1"/>
  <c r="L53" i="1" s="1"/>
  <c r="AQ53" i="1" s="1"/>
  <c r="BG52" i="1"/>
  <c r="BE52" i="1"/>
  <c r="BC52" i="1"/>
  <c r="BA52" i="1"/>
  <c r="AZ52" i="1"/>
  <c r="AO52" i="1"/>
  <c r="AN52" i="1"/>
  <c r="AM52" i="1"/>
  <c r="AK52" i="1"/>
  <c r="AJ52" i="1"/>
  <c r="AH52" i="1"/>
  <c r="AF52" i="1"/>
  <c r="AL52" i="1" s="1"/>
  <c r="AB52" i="1"/>
  <c r="AA52" i="1"/>
  <c r="Y52" i="1"/>
  <c r="W52" i="1"/>
  <c r="S52" i="1"/>
  <c r="R52" i="1"/>
  <c r="P52" i="1"/>
  <c r="N52" i="1"/>
  <c r="J52" i="1"/>
  <c r="I52" i="1"/>
  <c r="G52" i="1"/>
  <c r="L52" i="1" s="1"/>
  <c r="AQ52" i="1" s="1"/>
  <c r="E52" i="1"/>
  <c r="BG51" i="1"/>
  <c r="AY51" i="1"/>
  <c r="AN51" i="1"/>
  <c r="AK51" i="1"/>
  <c r="AJ51" i="1"/>
  <c r="AH51" i="1"/>
  <c r="AF51" i="1"/>
  <c r="AD51" i="1"/>
  <c r="AB51" i="1"/>
  <c r="AA51" i="1"/>
  <c r="Y51" i="1"/>
  <c r="W51" i="1"/>
  <c r="AC51" i="1" s="1"/>
  <c r="U51" i="1"/>
  <c r="S51" i="1"/>
  <c r="R51" i="1"/>
  <c r="P51" i="1"/>
  <c r="N51" i="1"/>
  <c r="T51" i="1" s="1"/>
  <c r="L51" i="1"/>
  <c r="AQ51" i="1" s="1"/>
  <c r="J51" i="1"/>
  <c r="I51" i="1"/>
  <c r="G51" i="1"/>
  <c r="E51" i="1"/>
  <c r="K51" i="1" s="1"/>
  <c r="AP51" i="1" s="1"/>
  <c r="AN50" i="1"/>
  <c r="AK50" i="1"/>
  <c r="AJ50" i="1"/>
  <c r="AH50" i="1"/>
  <c r="AM50" i="1" s="1"/>
  <c r="AF50" i="1"/>
  <c r="AB50" i="1"/>
  <c r="AA50" i="1"/>
  <c r="Y50" i="1"/>
  <c r="W50" i="1"/>
  <c r="AD50" i="1" s="1"/>
  <c r="S50" i="1"/>
  <c r="R50" i="1"/>
  <c r="P50" i="1"/>
  <c r="N50" i="1"/>
  <c r="L50" i="1"/>
  <c r="AQ50" i="1" s="1"/>
  <c r="J50" i="1"/>
  <c r="I50" i="1"/>
  <c r="G50" i="1"/>
  <c r="E50" i="1"/>
  <c r="K50" i="1" s="1"/>
  <c r="AP50" i="1" s="1"/>
  <c r="AN49" i="1"/>
  <c r="AK49" i="1"/>
  <c r="AJ49" i="1"/>
  <c r="AH49" i="1"/>
  <c r="AF49" i="1"/>
  <c r="AB49" i="1"/>
  <c r="AA49" i="1"/>
  <c r="Y49" i="1"/>
  <c r="W49" i="1"/>
  <c r="AD49" i="1" s="1"/>
  <c r="S49" i="1"/>
  <c r="R49" i="1"/>
  <c r="P49" i="1"/>
  <c r="N49" i="1"/>
  <c r="J49" i="1"/>
  <c r="I49" i="1"/>
  <c r="G49" i="1"/>
  <c r="E49" i="1"/>
  <c r="L49" i="1" s="1"/>
  <c r="AQ49" i="1" s="1"/>
  <c r="BG48" i="1"/>
  <c r="BE48" i="1"/>
  <c r="BC48" i="1"/>
  <c r="BB48" i="1"/>
  <c r="BA48" i="1"/>
  <c r="AY48" i="1"/>
  <c r="AX48" i="1"/>
  <c r="AO48" i="1"/>
  <c r="AN48" i="1"/>
  <c r="BF48" i="1" s="1"/>
  <c r="AK48" i="1"/>
  <c r="AJ48" i="1"/>
  <c r="AH48" i="1"/>
  <c r="AM48" i="1" s="1"/>
  <c r="AF48" i="1"/>
  <c r="AD48" i="1"/>
  <c r="AB48" i="1"/>
  <c r="AA48" i="1"/>
  <c r="AW48" i="1" s="1"/>
  <c r="Y48" i="1"/>
  <c r="W48" i="1"/>
  <c r="AC48" i="1" s="1"/>
  <c r="S48" i="1"/>
  <c r="R48" i="1"/>
  <c r="P48" i="1"/>
  <c r="N48" i="1"/>
  <c r="U48" i="1" s="1"/>
  <c r="J48" i="1"/>
  <c r="I48" i="1"/>
  <c r="G48" i="1"/>
  <c r="L48" i="1" s="1"/>
  <c r="AQ48" i="1" s="1"/>
  <c r="E48" i="1"/>
  <c r="BG47" i="1"/>
  <c r="BF47" i="1"/>
  <c r="BE47" i="1"/>
  <c r="BC47" i="1"/>
  <c r="BB47" i="1"/>
  <c r="BA47" i="1"/>
  <c r="AY47" i="1"/>
  <c r="AX47" i="1"/>
  <c r="AO47" i="1"/>
  <c r="AN47" i="1"/>
  <c r="BD47" i="1" s="1"/>
  <c r="AK47" i="1"/>
  <c r="AJ47" i="1"/>
  <c r="AH47" i="1"/>
  <c r="AM47" i="1" s="1"/>
  <c r="AF47" i="1"/>
  <c r="AD47" i="1"/>
  <c r="AB47" i="1"/>
  <c r="AA47" i="1"/>
  <c r="AW47" i="1" s="1"/>
  <c r="Y47" i="1"/>
  <c r="W47" i="1"/>
  <c r="AC47" i="1" s="1"/>
  <c r="S47" i="1"/>
  <c r="R47" i="1"/>
  <c r="P47" i="1"/>
  <c r="N47" i="1"/>
  <c r="U47" i="1" s="1"/>
  <c r="J47" i="1"/>
  <c r="I47" i="1"/>
  <c r="G47" i="1"/>
  <c r="L47" i="1" s="1"/>
  <c r="AQ47" i="1" s="1"/>
  <c r="E47" i="1"/>
  <c r="BG46" i="1"/>
  <c r="BF46" i="1"/>
  <c r="BE46" i="1"/>
  <c r="BC46" i="1"/>
  <c r="BB46" i="1"/>
  <c r="BA46" i="1"/>
  <c r="AY46" i="1"/>
  <c r="AX46" i="1"/>
  <c r="AO46" i="1"/>
  <c r="AN46" i="1"/>
  <c r="BD46" i="1" s="1"/>
  <c r="AK46" i="1"/>
  <c r="AJ46" i="1"/>
  <c r="AH46" i="1"/>
  <c r="AM46" i="1" s="1"/>
  <c r="AF46" i="1"/>
  <c r="AD46" i="1"/>
  <c r="AB46" i="1"/>
  <c r="AA46" i="1"/>
  <c r="AW46" i="1" s="1"/>
  <c r="Y46" i="1"/>
  <c r="W46" i="1"/>
  <c r="AC46" i="1" s="1"/>
  <c r="S46" i="1"/>
  <c r="R46" i="1"/>
  <c r="P46" i="1"/>
  <c r="N46" i="1"/>
  <c r="U46" i="1" s="1"/>
  <c r="J46" i="1"/>
  <c r="I46" i="1"/>
  <c r="G46" i="1"/>
  <c r="L46" i="1" s="1"/>
  <c r="AQ46" i="1" s="1"/>
  <c r="E46" i="1"/>
  <c r="BG45" i="1"/>
  <c r="BF45" i="1"/>
  <c r="BE45" i="1"/>
  <c r="BC45" i="1"/>
  <c r="BB45" i="1"/>
  <c r="BA45" i="1"/>
  <c r="AY45" i="1"/>
  <c r="AX45" i="1"/>
  <c r="AQ45" i="1"/>
  <c r="AO45" i="1"/>
  <c r="AN45" i="1"/>
  <c r="BD45" i="1" s="1"/>
  <c r="AK45" i="1"/>
  <c r="AJ45" i="1"/>
  <c r="AH45" i="1"/>
  <c r="AM45" i="1" s="1"/>
  <c r="AF45" i="1"/>
  <c r="AD45" i="1"/>
  <c r="AB45" i="1"/>
  <c r="AA45" i="1"/>
  <c r="AW45" i="1" s="1"/>
  <c r="Y45" i="1"/>
  <c r="W45" i="1"/>
  <c r="AC45" i="1" s="1"/>
  <c r="S45" i="1"/>
  <c r="R45" i="1"/>
  <c r="P45" i="1"/>
  <c r="N45" i="1"/>
  <c r="U45" i="1" s="1"/>
  <c r="J45" i="1"/>
  <c r="I45" i="1"/>
  <c r="G45" i="1"/>
  <c r="L45" i="1" s="1"/>
  <c r="E45" i="1"/>
  <c r="BG44" i="1"/>
  <c r="BF44" i="1"/>
  <c r="BE44" i="1"/>
  <c r="BC44" i="1"/>
  <c r="BB44" i="1"/>
  <c r="BA44" i="1"/>
  <c r="AY44" i="1"/>
  <c r="AX44" i="1"/>
  <c r="AQ44" i="1"/>
  <c r="AO44" i="1"/>
  <c r="AN44" i="1"/>
  <c r="BD44" i="1" s="1"/>
  <c r="AK44" i="1"/>
  <c r="AJ44" i="1"/>
  <c r="AH44" i="1"/>
  <c r="AM44" i="1" s="1"/>
  <c r="AF44" i="1"/>
  <c r="AD44" i="1"/>
  <c r="AB44" i="1"/>
  <c r="AA44" i="1"/>
  <c r="AW44" i="1" s="1"/>
  <c r="Y44" i="1"/>
  <c r="W44" i="1"/>
  <c r="AC44" i="1" s="1"/>
  <c r="S44" i="1"/>
  <c r="R44" i="1"/>
  <c r="P44" i="1"/>
  <c r="N44" i="1"/>
  <c r="U44" i="1" s="1"/>
  <c r="J44" i="1"/>
  <c r="I44" i="1"/>
  <c r="G44" i="1"/>
  <c r="L44" i="1" s="1"/>
  <c r="E44" i="1"/>
  <c r="BG43" i="1"/>
  <c r="BF43" i="1"/>
  <c r="BE43" i="1"/>
  <c r="BC43" i="1"/>
  <c r="BB43" i="1"/>
  <c r="BA43" i="1"/>
  <c r="AY43" i="1"/>
  <c r="AX43" i="1"/>
  <c r="AQ43" i="1"/>
  <c r="AO43" i="1"/>
  <c r="AN43" i="1"/>
  <c r="BD43" i="1" s="1"/>
  <c r="AK43" i="1"/>
  <c r="AJ43" i="1"/>
  <c r="AH43" i="1"/>
  <c r="AM43" i="1" s="1"/>
  <c r="AF43" i="1"/>
  <c r="AD43" i="1"/>
  <c r="AB43" i="1"/>
  <c r="AA43" i="1"/>
  <c r="AW43" i="1" s="1"/>
  <c r="Y43" i="1"/>
  <c r="W43" i="1"/>
  <c r="AC43" i="1" s="1"/>
  <c r="S43" i="1"/>
  <c r="R43" i="1"/>
  <c r="P43" i="1"/>
  <c r="N43" i="1"/>
  <c r="U43" i="1" s="1"/>
  <c r="J43" i="1"/>
  <c r="I43" i="1"/>
  <c r="G43" i="1"/>
  <c r="L43" i="1" s="1"/>
  <c r="E43" i="1"/>
  <c r="BG42" i="1"/>
  <c r="BB42" i="1"/>
  <c r="AX42" i="1"/>
  <c r="AN42" i="1"/>
  <c r="AK42" i="1"/>
  <c r="AJ42" i="1"/>
  <c r="AH42" i="1"/>
  <c r="AF42" i="1"/>
  <c r="AM42" i="1" s="1"/>
  <c r="AB42" i="1"/>
  <c r="AA42" i="1"/>
  <c r="Y42" i="1"/>
  <c r="W42" i="1"/>
  <c r="S42" i="1"/>
  <c r="R42" i="1"/>
  <c r="P42" i="1"/>
  <c r="N42" i="1"/>
  <c r="J42" i="1"/>
  <c r="I42" i="1"/>
  <c r="G42" i="1"/>
  <c r="E42" i="1"/>
  <c r="L42" i="1" s="1"/>
  <c r="AQ42" i="1" s="1"/>
  <c r="BF41" i="1"/>
  <c r="BB41" i="1"/>
  <c r="AZ41" i="1"/>
  <c r="AX41" i="1"/>
  <c r="AN41" i="1"/>
  <c r="AK41" i="1"/>
  <c r="AJ41" i="1"/>
  <c r="AH41" i="1"/>
  <c r="AF41" i="1"/>
  <c r="AB41" i="1"/>
  <c r="AA41" i="1"/>
  <c r="Y41" i="1"/>
  <c r="W41" i="1"/>
  <c r="AD41" i="1" s="1"/>
  <c r="S41" i="1"/>
  <c r="R41" i="1"/>
  <c r="P41" i="1"/>
  <c r="N41" i="1"/>
  <c r="J41" i="1"/>
  <c r="I41" i="1"/>
  <c r="G41" i="1"/>
  <c r="E41" i="1"/>
  <c r="BF40" i="1"/>
  <c r="BB40" i="1"/>
  <c r="AX40" i="1"/>
  <c r="AN40" i="1"/>
  <c r="AK40" i="1"/>
  <c r="AJ40" i="1"/>
  <c r="AH40" i="1"/>
  <c r="AF40" i="1"/>
  <c r="AM40" i="1" s="1"/>
  <c r="AB40" i="1"/>
  <c r="AA40" i="1"/>
  <c r="Y40" i="1"/>
  <c r="W40" i="1"/>
  <c r="S40" i="1"/>
  <c r="R40" i="1"/>
  <c r="P40" i="1"/>
  <c r="N40" i="1"/>
  <c r="J40" i="1"/>
  <c r="I40" i="1"/>
  <c r="G40" i="1"/>
  <c r="E40" i="1"/>
  <c r="L40" i="1" s="1"/>
  <c r="AQ40" i="1" s="1"/>
  <c r="BF39" i="1"/>
  <c r="BB39" i="1"/>
  <c r="AZ39" i="1"/>
  <c r="AX39" i="1"/>
  <c r="AN39" i="1"/>
  <c r="AK39" i="1"/>
  <c r="AJ39" i="1"/>
  <c r="AH39" i="1"/>
  <c r="AF39" i="1"/>
  <c r="AB39" i="1"/>
  <c r="AA39" i="1"/>
  <c r="Y39" i="1"/>
  <c r="W39" i="1"/>
  <c r="AD39" i="1" s="1"/>
  <c r="S39" i="1"/>
  <c r="R39" i="1"/>
  <c r="P39" i="1"/>
  <c r="N39" i="1"/>
  <c r="J39" i="1"/>
  <c r="I39" i="1"/>
  <c r="G39" i="1"/>
  <c r="E39" i="1"/>
  <c r="BF38" i="1"/>
  <c r="BB38" i="1"/>
  <c r="AX38" i="1"/>
  <c r="AN38" i="1"/>
  <c r="AK38" i="1"/>
  <c r="AJ38" i="1"/>
  <c r="AH38" i="1"/>
  <c r="AF38" i="1"/>
  <c r="AM38" i="1" s="1"/>
  <c r="AB38" i="1"/>
  <c r="AA38" i="1"/>
  <c r="Y38" i="1"/>
  <c r="W38" i="1"/>
  <c r="S38" i="1"/>
  <c r="R38" i="1"/>
  <c r="P38" i="1"/>
  <c r="N38" i="1"/>
  <c r="J38" i="1"/>
  <c r="I38" i="1"/>
  <c r="G38" i="1"/>
  <c r="E38" i="1"/>
  <c r="L38" i="1" s="1"/>
  <c r="AQ38" i="1" s="1"/>
  <c r="BF37" i="1"/>
  <c r="BB37" i="1"/>
  <c r="AZ37" i="1"/>
  <c r="AX37" i="1"/>
  <c r="AN37" i="1"/>
  <c r="AK37" i="1"/>
  <c r="AJ37" i="1"/>
  <c r="AH37" i="1"/>
  <c r="AF37" i="1"/>
  <c r="AB37" i="1"/>
  <c r="AA37" i="1"/>
  <c r="Y37" i="1"/>
  <c r="W37" i="1"/>
  <c r="AD37" i="1" s="1"/>
  <c r="S37" i="1"/>
  <c r="R37" i="1"/>
  <c r="P37" i="1"/>
  <c r="N37" i="1"/>
  <c r="J37" i="1"/>
  <c r="I37" i="1"/>
  <c r="G37" i="1"/>
  <c r="E37" i="1"/>
  <c r="BF36" i="1"/>
  <c r="BB36" i="1"/>
  <c r="AX36" i="1"/>
  <c r="AN36" i="1"/>
  <c r="AK36" i="1"/>
  <c r="AJ36" i="1"/>
  <c r="AH36" i="1"/>
  <c r="AF36" i="1"/>
  <c r="AM36" i="1" s="1"/>
  <c r="AB36" i="1"/>
  <c r="AA36" i="1"/>
  <c r="Y36" i="1"/>
  <c r="W36" i="1"/>
  <c r="S36" i="1"/>
  <c r="R36" i="1"/>
  <c r="P36" i="1"/>
  <c r="N36" i="1"/>
  <c r="J36" i="1"/>
  <c r="I36" i="1"/>
  <c r="G36" i="1"/>
  <c r="E36" i="1"/>
  <c r="L36" i="1" s="1"/>
  <c r="AQ36" i="1" s="1"/>
  <c r="BF35" i="1"/>
  <c r="BB35" i="1"/>
  <c r="AZ35" i="1"/>
  <c r="AX35" i="1"/>
  <c r="AN35" i="1"/>
  <c r="AK35" i="1"/>
  <c r="AJ35" i="1"/>
  <c r="AH35" i="1"/>
  <c r="AF35" i="1"/>
  <c r="AB35" i="1"/>
  <c r="AA35" i="1"/>
  <c r="Y35" i="1"/>
  <c r="W35" i="1"/>
  <c r="AD35" i="1" s="1"/>
  <c r="S35" i="1"/>
  <c r="R35" i="1"/>
  <c r="P35" i="1"/>
  <c r="N35" i="1"/>
  <c r="J35" i="1"/>
  <c r="I35" i="1"/>
  <c r="G35" i="1"/>
  <c r="E35" i="1"/>
  <c r="BF34" i="1"/>
  <c r="BB34" i="1"/>
  <c r="AX34" i="1"/>
  <c r="AN34" i="1"/>
  <c r="AK34" i="1"/>
  <c r="AJ34" i="1"/>
  <c r="AH34" i="1"/>
  <c r="AF34" i="1"/>
  <c r="AM34" i="1" s="1"/>
  <c r="AB34" i="1"/>
  <c r="AA34" i="1"/>
  <c r="Y34" i="1"/>
  <c r="W34" i="1"/>
  <c r="S34" i="1"/>
  <c r="R34" i="1"/>
  <c r="P34" i="1"/>
  <c r="N34" i="1"/>
  <c r="J34" i="1"/>
  <c r="I34" i="1"/>
  <c r="G34" i="1"/>
  <c r="E34" i="1"/>
  <c r="L34" i="1" s="1"/>
  <c r="AQ34" i="1" s="1"/>
  <c r="BF33" i="1"/>
  <c r="BB33" i="1"/>
  <c r="AZ33" i="1"/>
  <c r="AX33" i="1"/>
  <c r="AN33" i="1"/>
  <c r="AK33" i="1"/>
  <c r="AJ33" i="1"/>
  <c r="AH33" i="1"/>
  <c r="AF33" i="1"/>
  <c r="AB33" i="1"/>
  <c r="AA33" i="1"/>
  <c r="Y33" i="1"/>
  <c r="W33" i="1"/>
  <c r="AD33" i="1" s="1"/>
  <c r="S33" i="1"/>
  <c r="R33" i="1"/>
  <c r="P33" i="1"/>
  <c r="N33" i="1"/>
  <c r="J33" i="1"/>
  <c r="I33" i="1"/>
  <c r="G33" i="1"/>
  <c r="E33" i="1"/>
  <c r="BF32" i="1"/>
  <c r="BB32" i="1"/>
  <c r="AX32" i="1"/>
  <c r="AN32" i="1"/>
  <c r="AK32" i="1"/>
  <c r="AJ32" i="1"/>
  <c r="AH32" i="1"/>
  <c r="AF32" i="1"/>
  <c r="AM32" i="1" s="1"/>
  <c r="AB32" i="1"/>
  <c r="AA32" i="1"/>
  <c r="Y32" i="1"/>
  <c r="W32" i="1"/>
  <c r="S32" i="1"/>
  <c r="R32" i="1"/>
  <c r="P32" i="1"/>
  <c r="N32" i="1"/>
  <c r="J32" i="1"/>
  <c r="I32" i="1"/>
  <c r="G32" i="1"/>
  <c r="E32" i="1"/>
  <c r="L32" i="1" s="1"/>
  <c r="AQ32" i="1" s="1"/>
  <c r="BF31" i="1"/>
  <c r="BB31" i="1"/>
  <c r="AZ31" i="1"/>
  <c r="AX31" i="1"/>
  <c r="AN31" i="1"/>
  <c r="AK31" i="1"/>
  <c r="AJ31" i="1"/>
  <c r="AH31" i="1"/>
  <c r="AF31" i="1"/>
  <c r="AB31" i="1"/>
  <c r="AA31" i="1"/>
  <c r="Y31" i="1"/>
  <c r="W31" i="1"/>
  <c r="AD31" i="1" s="1"/>
  <c r="S31" i="1"/>
  <c r="R31" i="1"/>
  <c r="P31" i="1"/>
  <c r="N31" i="1"/>
  <c r="J31" i="1"/>
  <c r="I31" i="1"/>
  <c r="G31" i="1"/>
  <c r="E31" i="1"/>
  <c r="BF30" i="1"/>
  <c r="BB30" i="1"/>
  <c r="AX30" i="1"/>
  <c r="AN30" i="1"/>
  <c r="AK30" i="1"/>
  <c r="AJ30" i="1"/>
  <c r="AH30" i="1"/>
  <c r="AF30" i="1"/>
  <c r="AM30" i="1" s="1"/>
  <c r="AB30" i="1"/>
  <c r="AA30" i="1"/>
  <c r="Y30" i="1"/>
  <c r="W30" i="1"/>
  <c r="S30" i="1"/>
  <c r="R30" i="1"/>
  <c r="P30" i="1"/>
  <c r="N30" i="1"/>
  <c r="J30" i="1"/>
  <c r="I30" i="1"/>
  <c r="G30" i="1"/>
  <c r="E30" i="1"/>
  <c r="L30" i="1" s="1"/>
  <c r="AQ30" i="1" s="1"/>
  <c r="BF29" i="1"/>
  <c r="BB29" i="1"/>
  <c r="AZ29" i="1"/>
  <c r="AX29" i="1"/>
  <c r="AN29" i="1"/>
  <c r="AK29" i="1"/>
  <c r="AJ29" i="1"/>
  <c r="AH29" i="1"/>
  <c r="AF29" i="1"/>
  <c r="AB29" i="1"/>
  <c r="AA29" i="1"/>
  <c r="Y29" i="1"/>
  <c r="W29" i="1"/>
  <c r="AD29" i="1" s="1"/>
  <c r="S29" i="1"/>
  <c r="R29" i="1"/>
  <c r="P29" i="1"/>
  <c r="U29" i="1" s="1"/>
  <c r="N29" i="1"/>
  <c r="J29" i="1"/>
  <c r="I29" i="1"/>
  <c r="G29" i="1"/>
  <c r="E29" i="1"/>
  <c r="BG28" i="1"/>
  <c r="BF28" i="1"/>
  <c r="BC28" i="1"/>
  <c r="BB28" i="1"/>
  <c r="AZ28" i="1"/>
  <c r="AX28" i="1"/>
  <c r="AN28" i="1"/>
  <c r="AK28" i="1"/>
  <c r="AJ28" i="1"/>
  <c r="AH28" i="1"/>
  <c r="AM28" i="1" s="1"/>
  <c r="AF28" i="1"/>
  <c r="AL28" i="1" s="1"/>
  <c r="AB28" i="1"/>
  <c r="AA28" i="1"/>
  <c r="Y28" i="1"/>
  <c r="W28" i="1"/>
  <c r="AD28" i="1" s="1"/>
  <c r="S28" i="1"/>
  <c r="R28" i="1"/>
  <c r="P28" i="1"/>
  <c r="N28" i="1"/>
  <c r="J28" i="1"/>
  <c r="I28" i="1"/>
  <c r="G28" i="1"/>
  <c r="E28" i="1"/>
  <c r="L28" i="1" s="1"/>
  <c r="AQ28" i="1" s="1"/>
  <c r="BG27" i="1"/>
  <c r="BB27" i="1"/>
  <c r="AN27" i="1"/>
  <c r="BC27" i="1" s="1"/>
  <c r="AK27" i="1"/>
  <c r="AJ27" i="1"/>
  <c r="AH27" i="1"/>
  <c r="AF27" i="1"/>
  <c r="AM27" i="1" s="1"/>
  <c r="AB27" i="1"/>
  <c r="AA27" i="1"/>
  <c r="Y27" i="1"/>
  <c r="W27" i="1"/>
  <c r="S27" i="1"/>
  <c r="R27" i="1"/>
  <c r="P27" i="1"/>
  <c r="U27" i="1" s="1"/>
  <c r="N27" i="1"/>
  <c r="J27" i="1"/>
  <c r="I27" i="1"/>
  <c r="G27" i="1"/>
  <c r="E27" i="1"/>
  <c r="L27" i="1" s="1"/>
  <c r="AQ27" i="1" s="1"/>
  <c r="BF26" i="1"/>
  <c r="BC26" i="1"/>
  <c r="AZ26" i="1"/>
  <c r="AX26" i="1"/>
  <c r="AN26" i="1"/>
  <c r="AK26" i="1"/>
  <c r="AJ26" i="1"/>
  <c r="AH26" i="1"/>
  <c r="AM26" i="1" s="1"/>
  <c r="AF26" i="1"/>
  <c r="AB26" i="1"/>
  <c r="AA26" i="1"/>
  <c r="Y26" i="1"/>
  <c r="W26" i="1"/>
  <c r="S26" i="1"/>
  <c r="R26" i="1"/>
  <c r="P26" i="1"/>
  <c r="N26" i="1"/>
  <c r="J26" i="1"/>
  <c r="I26" i="1"/>
  <c r="G26" i="1"/>
  <c r="E26" i="1"/>
  <c r="AY25" i="1"/>
  <c r="AN25" i="1"/>
  <c r="AK25" i="1"/>
  <c r="AJ25" i="1"/>
  <c r="AH25" i="1"/>
  <c r="AF25" i="1"/>
  <c r="AB25" i="1"/>
  <c r="AA25" i="1"/>
  <c r="Y25" i="1"/>
  <c r="W25" i="1"/>
  <c r="AD25" i="1" s="1"/>
  <c r="S25" i="1"/>
  <c r="R25" i="1"/>
  <c r="P25" i="1"/>
  <c r="U25" i="1" s="1"/>
  <c r="N25" i="1"/>
  <c r="J25" i="1"/>
  <c r="I25" i="1"/>
  <c r="G25" i="1"/>
  <c r="E25" i="1"/>
  <c r="BG24" i="1"/>
  <c r="BF24" i="1"/>
  <c r="BC24" i="1"/>
  <c r="BB24" i="1"/>
  <c r="AZ24" i="1"/>
  <c r="AX24" i="1"/>
  <c r="AN24" i="1"/>
  <c r="AK24" i="1"/>
  <c r="AJ24" i="1"/>
  <c r="AH24" i="1"/>
  <c r="AM24" i="1" s="1"/>
  <c r="AF24" i="1"/>
  <c r="AL24" i="1" s="1"/>
  <c r="AB24" i="1"/>
  <c r="AA24" i="1"/>
  <c r="Y24" i="1"/>
  <c r="W24" i="1"/>
  <c r="AD24" i="1" s="1"/>
  <c r="S24" i="1"/>
  <c r="R24" i="1"/>
  <c r="P24" i="1"/>
  <c r="N24" i="1"/>
  <c r="J24" i="1"/>
  <c r="I24" i="1"/>
  <c r="G24" i="1"/>
  <c r="E24" i="1"/>
  <c r="L24" i="1" s="1"/>
  <c r="AQ24" i="1" s="1"/>
  <c r="BG23" i="1"/>
  <c r="BB23" i="1"/>
  <c r="AN23" i="1"/>
  <c r="BC23" i="1" s="1"/>
  <c r="AK23" i="1"/>
  <c r="AJ23" i="1"/>
  <c r="AH23" i="1"/>
  <c r="AF23" i="1"/>
  <c r="AM23" i="1" s="1"/>
  <c r="AB23" i="1"/>
  <c r="AA23" i="1"/>
  <c r="Y23" i="1"/>
  <c r="W23" i="1"/>
  <c r="S23" i="1"/>
  <c r="R23" i="1"/>
  <c r="P23" i="1"/>
  <c r="U23" i="1" s="1"/>
  <c r="N23" i="1"/>
  <c r="J23" i="1"/>
  <c r="I23" i="1"/>
  <c r="G23" i="1"/>
  <c r="E23" i="1"/>
  <c r="L23" i="1" s="1"/>
  <c r="AQ23" i="1" s="1"/>
  <c r="BF22" i="1"/>
  <c r="BC22" i="1"/>
  <c r="AZ22" i="1"/>
  <c r="AX22" i="1"/>
  <c r="AN22" i="1"/>
  <c r="AK22" i="1"/>
  <c r="AJ22" i="1"/>
  <c r="AH22" i="1"/>
  <c r="AM22" i="1" s="1"/>
  <c r="AF22" i="1"/>
  <c r="AB22" i="1"/>
  <c r="AA22" i="1"/>
  <c r="Y22" i="1"/>
  <c r="W22" i="1"/>
  <c r="AD22" i="1" s="1"/>
  <c r="S22" i="1"/>
  <c r="R22" i="1"/>
  <c r="P22" i="1"/>
  <c r="N22" i="1"/>
  <c r="J22" i="1"/>
  <c r="I22" i="1"/>
  <c r="G22" i="1"/>
  <c r="E22" i="1"/>
  <c r="BG21" i="1"/>
  <c r="BD21" i="1"/>
  <c r="BB21" i="1"/>
  <c r="AN21" i="1"/>
  <c r="AK21" i="1"/>
  <c r="AJ21" i="1"/>
  <c r="AH21" i="1"/>
  <c r="AF21" i="1"/>
  <c r="AB21" i="1"/>
  <c r="AA21" i="1"/>
  <c r="Y21" i="1"/>
  <c r="W21" i="1"/>
  <c r="AD21" i="1" s="1"/>
  <c r="S21" i="1"/>
  <c r="R21" i="1"/>
  <c r="P21" i="1"/>
  <c r="U21" i="1" s="1"/>
  <c r="N21" i="1"/>
  <c r="J21" i="1"/>
  <c r="I21" i="1"/>
  <c r="G21" i="1"/>
  <c r="E21" i="1"/>
  <c r="L21" i="1" s="1"/>
  <c r="AQ21" i="1" s="1"/>
  <c r="BG20" i="1"/>
  <c r="BF20" i="1"/>
  <c r="BC20" i="1"/>
  <c r="BB20" i="1"/>
  <c r="AZ20" i="1"/>
  <c r="AX20" i="1"/>
  <c r="AN20" i="1"/>
  <c r="AK20" i="1"/>
  <c r="AJ20" i="1"/>
  <c r="AH20" i="1"/>
  <c r="AM20" i="1" s="1"/>
  <c r="AF20" i="1"/>
  <c r="AB20" i="1"/>
  <c r="AA20" i="1"/>
  <c r="Y20" i="1"/>
  <c r="W20" i="1"/>
  <c r="AD20" i="1" s="1"/>
  <c r="S20" i="1"/>
  <c r="R20" i="1"/>
  <c r="P20" i="1"/>
  <c r="N20" i="1"/>
  <c r="J20" i="1"/>
  <c r="I20" i="1"/>
  <c r="G20" i="1"/>
  <c r="E20" i="1"/>
  <c r="L20" i="1" s="1"/>
  <c r="AQ20" i="1" s="1"/>
  <c r="BG19" i="1"/>
  <c r="BD19" i="1"/>
  <c r="BB19" i="1"/>
  <c r="AN19" i="1"/>
  <c r="AK19" i="1"/>
  <c r="AJ19" i="1"/>
  <c r="AH19" i="1"/>
  <c r="AF19" i="1"/>
  <c r="AB19" i="1"/>
  <c r="AA19" i="1"/>
  <c r="Y19" i="1"/>
  <c r="W19" i="1"/>
  <c r="S19" i="1"/>
  <c r="R19" i="1"/>
  <c r="P19" i="1"/>
  <c r="U19" i="1" s="1"/>
  <c r="N19" i="1"/>
  <c r="J19" i="1"/>
  <c r="I19" i="1"/>
  <c r="G19" i="1"/>
  <c r="E19" i="1"/>
  <c r="L19" i="1" s="1"/>
  <c r="AQ19" i="1" s="1"/>
  <c r="AZ18" i="1"/>
  <c r="AN18" i="1"/>
  <c r="AK18" i="1"/>
  <c r="AJ18" i="1"/>
  <c r="AH18" i="1"/>
  <c r="AF18" i="1"/>
  <c r="AM18" i="1" s="1"/>
  <c r="AB18" i="1"/>
  <c r="AA18" i="1"/>
  <c r="Y18" i="1"/>
  <c r="W18" i="1"/>
  <c r="AD18" i="1" s="1"/>
  <c r="S18" i="1"/>
  <c r="R18" i="1"/>
  <c r="P18" i="1"/>
  <c r="N18" i="1"/>
  <c r="J18" i="1"/>
  <c r="I18" i="1"/>
  <c r="G18" i="1"/>
  <c r="E18" i="1"/>
  <c r="AN17" i="1"/>
  <c r="BB17" i="1" s="1"/>
  <c r="AK17" i="1"/>
  <c r="AJ17" i="1"/>
  <c r="AH17" i="1"/>
  <c r="AF17" i="1"/>
  <c r="AB17" i="1"/>
  <c r="AA17" i="1"/>
  <c r="Y17" i="1"/>
  <c r="W17" i="1"/>
  <c r="S17" i="1"/>
  <c r="R17" i="1"/>
  <c r="P17" i="1"/>
  <c r="N17" i="1"/>
  <c r="J17" i="1"/>
  <c r="I17" i="1"/>
  <c r="G17" i="1"/>
  <c r="E17" i="1"/>
  <c r="L17" i="1" s="1"/>
  <c r="AQ17" i="1" s="1"/>
  <c r="AZ16" i="1"/>
  <c r="AN16" i="1"/>
  <c r="AK16" i="1"/>
  <c r="AJ16" i="1"/>
  <c r="AH16" i="1"/>
  <c r="AF16" i="1"/>
  <c r="AM16" i="1" s="1"/>
  <c r="AB16" i="1"/>
  <c r="AA16" i="1"/>
  <c r="Y16" i="1"/>
  <c r="W16" i="1"/>
  <c r="AD16" i="1" s="1"/>
  <c r="S16" i="1"/>
  <c r="R16" i="1"/>
  <c r="P16" i="1"/>
  <c r="N16" i="1"/>
  <c r="J16" i="1"/>
  <c r="I16" i="1"/>
  <c r="G16" i="1"/>
  <c r="E16" i="1"/>
  <c r="AN15" i="1"/>
  <c r="BB15" i="1" s="1"/>
  <c r="AK15" i="1"/>
  <c r="AJ15" i="1"/>
  <c r="AH15" i="1"/>
  <c r="AF15" i="1"/>
  <c r="AB15" i="1"/>
  <c r="AA15" i="1"/>
  <c r="Y15" i="1"/>
  <c r="W15" i="1"/>
  <c r="S15" i="1"/>
  <c r="R15" i="1"/>
  <c r="P15" i="1"/>
  <c r="N15" i="1"/>
  <c r="J15" i="1"/>
  <c r="I15" i="1"/>
  <c r="G15" i="1"/>
  <c r="E15" i="1"/>
  <c r="L15" i="1" s="1"/>
  <c r="AQ15" i="1" s="1"/>
  <c r="AZ14" i="1"/>
  <c r="AN14" i="1"/>
  <c r="AK14" i="1"/>
  <c r="AJ14" i="1"/>
  <c r="AH14" i="1"/>
  <c r="AF14" i="1"/>
  <c r="AM14" i="1" s="1"/>
  <c r="AB14" i="1"/>
  <c r="AA14" i="1"/>
  <c r="Y14" i="1"/>
  <c r="W14" i="1"/>
  <c r="AD14" i="1" s="1"/>
  <c r="S14" i="1"/>
  <c r="R14" i="1"/>
  <c r="P14" i="1"/>
  <c r="N14" i="1"/>
  <c r="J14" i="1"/>
  <c r="I14" i="1"/>
  <c r="G14" i="1"/>
  <c r="E14" i="1"/>
  <c r="AN13" i="1"/>
  <c r="BB13" i="1" s="1"/>
  <c r="AK13" i="1"/>
  <c r="AJ13" i="1"/>
  <c r="AH13" i="1"/>
  <c r="AF13" i="1"/>
  <c r="AB13" i="1"/>
  <c r="AA13" i="1"/>
  <c r="Y13" i="1"/>
  <c r="W13" i="1"/>
  <c r="S13" i="1"/>
  <c r="R13" i="1"/>
  <c r="P13" i="1"/>
  <c r="N13" i="1"/>
  <c r="J13" i="1"/>
  <c r="I13" i="1"/>
  <c r="G13" i="1"/>
  <c r="E13" i="1"/>
  <c r="L13" i="1" s="1"/>
  <c r="AQ13" i="1" s="1"/>
  <c r="AZ12" i="1"/>
  <c r="AN12" i="1"/>
  <c r="AK12" i="1"/>
  <c r="AJ12" i="1"/>
  <c r="AH12" i="1"/>
  <c r="AF12" i="1"/>
  <c r="AM12" i="1" s="1"/>
  <c r="AB12" i="1"/>
  <c r="AA12" i="1"/>
  <c r="Y12" i="1"/>
  <c r="W12" i="1"/>
  <c r="AD12" i="1" s="1"/>
  <c r="S12" i="1"/>
  <c r="R12" i="1"/>
  <c r="P12" i="1"/>
  <c r="N12" i="1"/>
  <c r="J12" i="1"/>
  <c r="I12" i="1"/>
  <c r="G12" i="1"/>
  <c r="E12" i="1"/>
  <c r="AN11" i="1"/>
  <c r="AK11" i="1"/>
  <c r="AJ11" i="1"/>
  <c r="AH11" i="1"/>
  <c r="AF11" i="1"/>
  <c r="AB11" i="1"/>
  <c r="AA11" i="1"/>
  <c r="Y11" i="1"/>
  <c r="W11" i="1"/>
  <c r="S11" i="1"/>
  <c r="R11" i="1"/>
  <c r="P11" i="1"/>
  <c r="N11" i="1"/>
  <c r="J11" i="1"/>
  <c r="I11" i="1"/>
  <c r="G11" i="1"/>
  <c r="E11" i="1"/>
  <c r="L11" i="1" s="1"/>
  <c r="AQ11" i="1" s="1"/>
  <c r="AZ10" i="1"/>
  <c r="AN10" i="1"/>
  <c r="AK10" i="1"/>
  <c r="AJ10" i="1"/>
  <c r="AH10" i="1"/>
  <c r="AF10" i="1"/>
  <c r="AM10" i="1" s="1"/>
  <c r="AB10" i="1"/>
  <c r="AA10" i="1"/>
  <c r="Y10" i="1"/>
  <c r="W10" i="1"/>
  <c r="AD10" i="1" s="1"/>
  <c r="S10" i="1"/>
  <c r="R10" i="1"/>
  <c r="P10" i="1"/>
  <c r="N10" i="1"/>
  <c r="J10" i="1"/>
  <c r="I10" i="1"/>
  <c r="G10" i="1"/>
  <c r="E10" i="1"/>
  <c r="AN9" i="1"/>
  <c r="BB9" i="1" s="1"/>
  <c r="AK9" i="1"/>
  <c r="AJ9" i="1"/>
  <c r="AH9" i="1"/>
  <c r="AF9" i="1"/>
  <c r="AB9" i="1"/>
  <c r="AA9" i="1"/>
  <c r="Y9" i="1"/>
  <c r="W9" i="1"/>
  <c r="S9" i="1"/>
  <c r="R9" i="1"/>
  <c r="P9" i="1"/>
  <c r="N9" i="1"/>
  <c r="J9" i="1"/>
  <c r="I9" i="1"/>
  <c r="G9" i="1"/>
  <c r="E9" i="1"/>
  <c r="L9" i="1" s="1"/>
  <c r="AQ9" i="1" s="1"/>
  <c r="AZ8" i="1"/>
  <c r="AN8" i="1"/>
  <c r="AK8" i="1"/>
  <c r="AJ8" i="1"/>
  <c r="AH8" i="1"/>
  <c r="AF8" i="1"/>
  <c r="AM8" i="1" s="1"/>
  <c r="AC8" i="1"/>
  <c r="AB8" i="1"/>
  <c r="AA8" i="1"/>
  <c r="Y8" i="1"/>
  <c r="W8" i="1"/>
  <c r="AD8" i="1" s="1"/>
  <c r="S8" i="1"/>
  <c r="R8" i="1"/>
  <c r="P8" i="1"/>
  <c r="N8" i="1"/>
  <c r="J8" i="1"/>
  <c r="I8" i="1"/>
  <c r="G8" i="1"/>
  <c r="E8" i="1"/>
  <c r="AN7" i="1"/>
  <c r="AK7" i="1"/>
  <c r="AJ7" i="1"/>
  <c r="AH7" i="1"/>
  <c r="AF7" i="1"/>
  <c r="AB7" i="1"/>
  <c r="AA7" i="1"/>
  <c r="Y7" i="1"/>
  <c r="W7" i="1"/>
  <c r="S7" i="1"/>
  <c r="R7" i="1"/>
  <c r="P7" i="1"/>
  <c r="N7" i="1"/>
  <c r="K7" i="1"/>
  <c r="AP7" i="1" s="1"/>
  <c r="J7" i="1"/>
  <c r="I7" i="1"/>
  <c r="G7" i="1"/>
  <c r="E7" i="1"/>
  <c r="L7" i="1" s="1"/>
  <c r="AQ7" i="1" s="1"/>
  <c r="AZ6" i="1"/>
  <c r="AN6" i="1"/>
  <c r="AK6" i="1"/>
  <c r="AJ6" i="1"/>
  <c r="AH6" i="1"/>
  <c r="AF6" i="1"/>
  <c r="AM6" i="1" s="1"/>
  <c r="AB6" i="1"/>
  <c r="AA6" i="1"/>
  <c r="Y6" i="1"/>
  <c r="W6" i="1"/>
  <c r="AD6" i="1" s="1"/>
  <c r="S6" i="1"/>
  <c r="R6" i="1"/>
  <c r="P6" i="1"/>
  <c r="N6" i="1"/>
  <c r="J6" i="1"/>
  <c r="I6" i="1"/>
  <c r="G6" i="1"/>
  <c r="E6" i="1"/>
  <c r="AN5" i="1"/>
  <c r="BB5" i="1" s="1"/>
  <c r="AK5" i="1"/>
  <c r="AJ5" i="1"/>
  <c r="AH5" i="1"/>
  <c r="AF5" i="1"/>
  <c r="AB5" i="1"/>
  <c r="AA5" i="1"/>
  <c r="AA82" i="1" s="1"/>
  <c r="Y5" i="1"/>
  <c r="W5" i="1"/>
  <c r="S5" i="1"/>
  <c r="S82" i="1" s="1"/>
  <c r="R5" i="1"/>
  <c r="P5" i="1"/>
  <c r="N5" i="1"/>
  <c r="J5" i="1"/>
  <c r="I5" i="1"/>
  <c r="G5" i="1"/>
  <c r="E5" i="1"/>
  <c r="AS21" i="1" l="1"/>
  <c r="AU21" i="1"/>
  <c r="AS19" i="1"/>
  <c r="AU19" i="1"/>
  <c r="BG7" i="1"/>
  <c r="BC7" i="1"/>
  <c r="AY7" i="1"/>
  <c r="BE7" i="1"/>
  <c r="BA7" i="1"/>
  <c r="AO7" i="1"/>
  <c r="K9" i="1"/>
  <c r="AP9" i="1" s="1"/>
  <c r="AC10" i="1"/>
  <c r="K11" i="1"/>
  <c r="AP11" i="1" s="1"/>
  <c r="BG11" i="1"/>
  <c r="BC11" i="1"/>
  <c r="AY11" i="1"/>
  <c r="BE11" i="1"/>
  <c r="BA11" i="1"/>
  <c r="AO11" i="1"/>
  <c r="BD11" i="1"/>
  <c r="I82" i="1"/>
  <c r="W82" i="1"/>
  <c r="AD82" i="1" s="1"/>
  <c r="AD5" i="1"/>
  <c r="AC5" i="1"/>
  <c r="AZ5" i="1"/>
  <c r="L6" i="1"/>
  <c r="AQ6" i="1" s="1"/>
  <c r="K6" i="1"/>
  <c r="AP6" i="1" s="1"/>
  <c r="BG6" i="1"/>
  <c r="BC6" i="1"/>
  <c r="AY6" i="1"/>
  <c r="BE6" i="1"/>
  <c r="BA6" i="1"/>
  <c r="AO6" i="1"/>
  <c r="BD6" i="1"/>
  <c r="AD7" i="1"/>
  <c r="AC7" i="1"/>
  <c r="AZ7" i="1"/>
  <c r="L8" i="1"/>
  <c r="AQ8" i="1" s="1"/>
  <c r="K8" i="1"/>
  <c r="AP8" i="1" s="1"/>
  <c r="BG8" i="1"/>
  <c r="BC8" i="1"/>
  <c r="AY8" i="1"/>
  <c r="BE8" i="1"/>
  <c r="BA8" i="1"/>
  <c r="AO8" i="1"/>
  <c r="BD8" i="1"/>
  <c r="AD9" i="1"/>
  <c r="AC9" i="1"/>
  <c r="AZ9" i="1"/>
  <c r="L10" i="1"/>
  <c r="AQ10" i="1" s="1"/>
  <c r="K10" i="1"/>
  <c r="AP10" i="1" s="1"/>
  <c r="BG10" i="1"/>
  <c r="BC10" i="1"/>
  <c r="AY10" i="1"/>
  <c r="BE10" i="1"/>
  <c r="BA10" i="1"/>
  <c r="AO10" i="1"/>
  <c r="BD10" i="1"/>
  <c r="AD11" i="1"/>
  <c r="AC11" i="1"/>
  <c r="AZ11" i="1"/>
  <c r="L12" i="1"/>
  <c r="AQ12" i="1" s="1"/>
  <c r="K12" i="1"/>
  <c r="AP12" i="1" s="1"/>
  <c r="BG12" i="1"/>
  <c r="BC12" i="1"/>
  <c r="AY12" i="1"/>
  <c r="BE12" i="1"/>
  <c r="BA12" i="1"/>
  <c r="AO12" i="1"/>
  <c r="BD12" i="1"/>
  <c r="AD13" i="1"/>
  <c r="AC13" i="1"/>
  <c r="AZ13" i="1"/>
  <c r="L14" i="1"/>
  <c r="AQ14" i="1" s="1"/>
  <c r="K14" i="1"/>
  <c r="AP14" i="1" s="1"/>
  <c r="BG14" i="1"/>
  <c r="BC14" i="1"/>
  <c r="AY14" i="1"/>
  <c r="BE14" i="1"/>
  <c r="BA14" i="1"/>
  <c r="AO14" i="1"/>
  <c r="BD14" i="1"/>
  <c r="AD15" i="1"/>
  <c r="AC15" i="1"/>
  <c r="AZ15" i="1"/>
  <c r="L16" i="1"/>
  <c r="AQ16" i="1" s="1"/>
  <c r="K16" i="1"/>
  <c r="AP16" i="1" s="1"/>
  <c r="BG16" i="1"/>
  <c r="BC16" i="1"/>
  <c r="AY16" i="1"/>
  <c r="BE16" i="1"/>
  <c r="BA16" i="1"/>
  <c r="AO16" i="1"/>
  <c r="BD16" i="1"/>
  <c r="AD17" i="1"/>
  <c r="AC17" i="1"/>
  <c r="AZ17" i="1"/>
  <c r="L18" i="1"/>
  <c r="AQ18" i="1" s="1"/>
  <c r="K18" i="1"/>
  <c r="AP18" i="1" s="1"/>
  <c r="BG18" i="1"/>
  <c r="BC18" i="1"/>
  <c r="AY18" i="1"/>
  <c r="BE18" i="1"/>
  <c r="BA18" i="1"/>
  <c r="AO18" i="1"/>
  <c r="BD18" i="1"/>
  <c r="AM19" i="1"/>
  <c r="AL19" i="1"/>
  <c r="AM21" i="1"/>
  <c r="AL21" i="1"/>
  <c r="AS23" i="1"/>
  <c r="AM25" i="1"/>
  <c r="BE25" i="1"/>
  <c r="BA25" i="1"/>
  <c r="AO25" i="1"/>
  <c r="BC25" i="1"/>
  <c r="AX25" i="1"/>
  <c r="BG25" i="1"/>
  <c r="BB25" i="1"/>
  <c r="BF25" i="1"/>
  <c r="AZ25" i="1"/>
  <c r="AW26" i="1"/>
  <c r="U26" i="1"/>
  <c r="T26" i="1"/>
  <c r="K27" i="1"/>
  <c r="AP27" i="1" s="1"/>
  <c r="AL30" i="1"/>
  <c r="U35" i="1"/>
  <c r="AW35" i="1"/>
  <c r="T35" i="1"/>
  <c r="AL38" i="1"/>
  <c r="R82" i="1"/>
  <c r="AF82" i="1"/>
  <c r="AM5" i="1"/>
  <c r="AL5" i="1"/>
  <c r="U6" i="1"/>
  <c r="AW6" i="1"/>
  <c r="T6" i="1"/>
  <c r="AX6" i="1"/>
  <c r="BF6" i="1"/>
  <c r="AM7" i="1"/>
  <c r="AL7" i="1"/>
  <c r="BB7" i="1"/>
  <c r="U8" i="1"/>
  <c r="AW8" i="1"/>
  <c r="T8" i="1"/>
  <c r="AX8" i="1"/>
  <c r="BF8" i="1"/>
  <c r="AM9" i="1"/>
  <c r="AL9" i="1"/>
  <c r="U10" i="1"/>
  <c r="AW10" i="1"/>
  <c r="T10" i="1"/>
  <c r="AX10" i="1"/>
  <c r="BF10" i="1"/>
  <c r="AM11" i="1"/>
  <c r="AL11" i="1"/>
  <c r="BB11" i="1"/>
  <c r="U12" i="1"/>
  <c r="AW12" i="1"/>
  <c r="T12" i="1"/>
  <c r="AX12" i="1"/>
  <c r="BF12" i="1"/>
  <c r="AM13" i="1"/>
  <c r="AL13" i="1"/>
  <c r="U14" i="1"/>
  <c r="AW14" i="1"/>
  <c r="T14" i="1"/>
  <c r="AX14" i="1"/>
  <c r="BF14" i="1"/>
  <c r="AM15" i="1"/>
  <c r="AL15" i="1"/>
  <c r="U16" i="1"/>
  <c r="AW16" i="1"/>
  <c r="T16" i="1"/>
  <c r="AX16" i="1"/>
  <c r="BF16" i="1"/>
  <c r="AM17" i="1"/>
  <c r="AL17" i="1"/>
  <c r="U18" i="1"/>
  <c r="AW18" i="1"/>
  <c r="T18" i="1"/>
  <c r="AX18" i="1"/>
  <c r="BF18" i="1"/>
  <c r="BE19" i="1"/>
  <c r="BA19" i="1"/>
  <c r="AO19" i="1"/>
  <c r="BF19" i="1"/>
  <c r="AZ19" i="1"/>
  <c r="BC19" i="1"/>
  <c r="AX19" i="1"/>
  <c r="AY19" i="1"/>
  <c r="AW20" i="1"/>
  <c r="U20" i="1"/>
  <c r="T20" i="1"/>
  <c r="BE21" i="1"/>
  <c r="BA21" i="1"/>
  <c r="AO21" i="1"/>
  <c r="BC21" i="1"/>
  <c r="AX21" i="1"/>
  <c r="BF21" i="1"/>
  <c r="AZ21" i="1"/>
  <c r="AY21" i="1"/>
  <c r="AW22" i="1"/>
  <c r="U22" i="1"/>
  <c r="T22" i="1"/>
  <c r="AC24" i="1"/>
  <c r="AL26" i="1"/>
  <c r="AL27" i="1"/>
  <c r="AL32" i="1"/>
  <c r="U37" i="1"/>
  <c r="AW37" i="1"/>
  <c r="T37" i="1"/>
  <c r="AL40" i="1"/>
  <c r="E82" i="1"/>
  <c r="L5" i="1"/>
  <c r="AQ5" i="1" s="1"/>
  <c r="K5" i="1"/>
  <c r="AP5" i="1" s="1"/>
  <c r="BG5" i="1"/>
  <c r="BC5" i="1"/>
  <c r="AY5" i="1"/>
  <c r="BE5" i="1"/>
  <c r="BA5" i="1"/>
  <c r="AO5" i="1"/>
  <c r="BD5" i="1"/>
  <c r="AC6" i="1"/>
  <c r="BD7" i="1"/>
  <c r="BG9" i="1"/>
  <c r="BC9" i="1"/>
  <c r="AY9" i="1"/>
  <c r="BE9" i="1"/>
  <c r="BA9" i="1"/>
  <c r="AO9" i="1"/>
  <c r="BD9" i="1"/>
  <c r="AC12" i="1"/>
  <c r="K13" i="1"/>
  <c r="AP13" i="1" s="1"/>
  <c r="BG13" i="1"/>
  <c r="BC13" i="1"/>
  <c r="AY13" i="1"/>
  <c r="BE13" i="1"/>
  <c r="BA13" i="1"/>
  <c r="AO13" i="1"/>
  <c r="BD13" i="1"/>
  <c r="AC14" i="1"/>
  <c r="K15" i="1"/>
  <c r="AP15" i="1" s="1"/>
  <c r="BG15" i="1"/>
  <c r="BC15" i="1"/>
  <c r="AY15" i="1"/>
  <c r="BE15" i="1"/>
  <c r="BA15" i="1"/>
  <c r="AO15" i="1"/>
  <c r="BD15" i="1"/>
  <c r="AC16" i="1"/>
  <c r="K17" i="1"/>
  <c r="AP17" i="1" s="1"/>
  <c r="BG17" i="1"/>
  <c r="BC17" i="1"/>
  <c r="AY17" i="1"/>
  <c r="BE17" i="1"/>
  <c r="BA17" i="1"/>
  <c r="AO17" i="1"/>
  <c r="BD17" i="1"/>
  <c r="AC18" i="1"/>
  <c r="K19" i="1"/>
  <c r="AP19" i="1" s="1"/>
  <c r="AC20" i="1"/>
  <c r="K21" i="1"/>
  <c r="AP21" i="1" s="1"/>
  <c r="AC22" i="1"/>
  <c r="K23" i="1"/>
  <c r="AP23" i="1" s="1"/>
  <c r="AS27" i="1"/>
  <c r="U31" i="1"/>
  <c r="AW31" i="1"/>
  <c r="T31" i="1"/>
  <c r="AL34" i="1"/>
  <c r="U39" i="1"/>
  <c r="AW39" i="1"/>
  <c r="T39" i="1"/>
  <c r="AL42" i="1"/>
  <c r="N82" i="1"/>
  <c r="U82" i="1" s="1"/>
  <c r="U5" i="1"/>
  <c r="AW5" i="1"/>
  <c r="T5" i="1"/>
  <c r="AJ82" i="1"/>
  <c r="AX5" i="1"/>
  <c r="BF5" i="1"/>
  <c r="AL6" i="1"/>
  <c r="BB6" i="1"/>
  <c r="U7" i="1"/>
  <c r="AW7" i="1"/>
  <c r="T7" i="1"/>
  <c r="AX7" i="1"/>
  <c r="BF7" i="1"/>
  <c r="AL8" i="1"/>
  <c r="BB8" i="1"/>
  <c r="U9" i="1"/>
  <c r="AW9" i="1"/>
  <c r="T9" i="1"/>
  <c r="AX9" i="1"/>
  <c r="BF9" i="1"/>
  <c r="AL10" i="1"/>
  <c r="BB10" i="1"/>
  <c r="U11" i="1"/>
  <c r="AW11" i="1"/>
  <c r="T11" i="1"/>
  <c r="AX11" i="1"/>
  <c r="BF11" i="1"/>
  <c r="AL12" i="1"/>
  <c r="BB12" i="1"/>
  <c r="U13" i="1"/>
  <c r="AW13" i="1"/>
  <c r="T13" i="1"/>
  <c r="AX13" i="1"/>
  <c r="BF13" i="1"/>
  <c r="AL14" i="1"/>
  <c r="BB14" i="1"/>
  <c r="U15" i="1"/>
  <c r="AW15" i="1"/>
  <c r="T15" i="1"/>
  <c r="AX15" i="1"/>
  <c r="BF15" i="1"/>
  <c r="AL16" i="1"/>
  <c r="BB16" i="1"/>
  <c r="U17" i="1"/>
  <c r="AW17" i="1"/>
  <c r="T17" i="1"/>
  <c r="AX17" i="1"/>
  <c r="BF17" i="1"/>
  <c r="AL18" i="1"/>
  <c r="BB18" i="1"/>
  <c r="AL20" i="1"/>
  <c r="AL22" i="1"/>
  <c r="AL23" i="1"/>
  <c r="BD25" i="1"/>
  <c r="AC28" i="1"/>
  <c r="U33" i="1"/>
  <c r="AW33" i="1"/>
  <c r="T33" i="1"/>
  <c r="AL36" i="1"/>
  <c r="U41" i="1"/>
  <c r="AW41" i="1"/>
  <c r="T41" i="1"/>
  <c r="AW49" i="1"/>
  <c r="U49" i="1"/>
  <c r="BF49" i="1"/>
  <c r="BB49" i="1"/>
  <c r="AX49" i="1"/>
  <c r="BC49" i="1"/>
  <c r="BD49" i="1"/>
  <c r="AO49" i="1"/>
  <c r="BG49" i="1"/>
  <c r="AZ49" i="1"/>
  <c r="BA49" i="1"/>
  <c r="AW50" i="1"/>
  <c r="U50" i="1"/>
  <c r="BF50" i="1"/>
  <c r="BB50" i="1"/>
  <c r="AX50" i="1"/>
  <c r="BG50" i="1"/>
  <c r="BA50" i="1"/>
  <c r="BD50" i="1"/>
  <c r="AO50" i="1"/>
  <c r="AZ50" i="1"/>
  <c r="BC50" i="1"/>
  <c r="U54" i="1"/>
  <c r="AW54" i="1"/>
  <c r="U58" i="1"/>
  <c r="AW58" i="1"/>
  <c r="G82" i="1"/>
  <c r="Y82" i="1"/>
  <c r="AW19" i="1"/>
  <c r="T19" i="1"/>
  <c r="K20" i="1"/>
  <c r="AP20" i="1" s="1"/>
  <c r="AC21" i="1"/>
  <c r="BE22" i="1"/>
  <c r="BA22" i="1"/>
  <c r="AO22" i="1"/>
  <c r="AY22" i="1"/>
  <c r="BD22" i="1"/>
  <c r="AW23" i="1"/>
  <c r="T23" i="1"/>
  <c r="AX23" i="1"/>
  <c r="K24" i="1"/>
  <c r="AP24" i="1" s="1"/>
  <c r="AC25" i="1"/>
  <c r="BE26" i="1"/>
  <c r="BA26" i="1"/>
  <c r="AO26" i="1"/>
  <c r="AY26" i="1"/>
  <c r="BD26" i="1"/>
  <c r="AW27" i="1"/>
  <c r="T27" i="1"/>
  <c r="AX27" i="1"/>
  <c r="K28" i="1"/>
  <c r="AP28" i="1" s="1"/>
  <c r="AC29" i="1"/>
  <c r="K30" i="1"/>
  <c r="AP30" i="1" s="1"/>
  <c r="BG30" i="1"/>
  <c r="BC30" i="1"/>
  <c r="AY30" i="1"/>
  <c r="BE30" i="1"/>
  <c r="BA30" i="1"/>
  <c r="AO30" i="1"/>
  <c r="BD30" i="1"/>
  <c r="AC31" i="1"/>
  <c r="K32" i="1"/>
  <c r="AP32" i="1" s="1"/>
  <c r="BG32" i="1"/>
  <c r="BC32" i="1"/>
  <c r="AY32" i="1"/>
  <c r="BE32" i="1"/>
  <c r="BA32" i="1"/>
  <c r="AO32" i="1"/>
  <c r="BD32" i="1"/>
  <c r="AC33" i="1"/>
  <c r="K34" i="1"/>
  <c r="AP34" i="1" s="1"/>
  <c r="BG34" i="1"/>
  <c r="BC34" i="1"/>
  <c r="AY34" i="1"/>
  <c r="BE34" i="1"/>
  <c r="BA34" i="1"/>
  <c r="AO34" i="1"/>
  <c r="BD34" i="1"/>
  <c r="AC35" i="1"/>
  <c r="K36" i="1"/>
  <c r="AP36" i="1" s="1"/>
  <c r="BG36" i="1"/>
  <c r="BC36" i="1"/>
  <c r="AY36" i="1"/>
  <c r="BE36" i="1"/>
  <c r="BA36" i="1"/>
  <c r="AO36" i="1"/>
  <c r="BD36" i="1"/>
  <c r="AC37" i="1"/>
  <c r="K38" i="1"/>
  <c r="AP38" i="1" s="1"/>
  <c r="BG38" i="1"/>
  <c r="BC38" i="1"/>
  <c r="AY38" i="1"/>
  <c r="BE38" i="1"/>
  <c r="BA38" i="1"/>
  <c r="AO38" i="1"/>
  <c r="BD38" i="1"/>
  <c r="AC39" i="1"/>
  <c r="K40" i="1"/>
  <c r="AP40" i="1" s="1"/>
  <c r="BG40" i="1"/>
  <c r="BC40" i="1"/>
  <c r="AY40" i="1"/>
  <c r="BE40" i="1"/>
  <c r="BA40" i="1"/>
  <c r="AO40" i="1"/>
  <c r="BD40" i="1"/>
  <c r="AC41" i="1"/>
  <c r="K42" i="1"/>
  <c r="AP42" i="1" s="1"/>
  <c r="BD42" i="1"/>
  <c r="BC42" i="1"/>
  <c r="AY42" i="1"/>
  <c r="BF42" i="1"/>
  <c r="BA42" i="1"/>
  <c r="AO42" i="1"/>
  <c r="BE42" i="1"/>
  <c r="AL43" i="1"/>
  <c r="AL44" i="1"/>
  <c r="AL45" i="1"/>
  <c r="AL46" i="1"/>
  <c r="AL47" i="1"/>
  <c r="AL48" i="1"/>
  <c r="BE49" i="1"/>
  <c r="BE50" i="1"/>
  <c r="BF51" i="1"/>
  <c r="BB51" i="1"/>
  <c r="AX51" i="1"/>
  <c r="BE51" i="1"/>
  <c r="AZ51" i="1"/>
  <c r="AO51" i="1"/>
  <c r="BD51" i="1"/>
  <c r="BA51" i="1"/>
  <c r="BC51" i="1"/>
  <c r="U52" i="1"/>
  <c r="AW52" i="1"/>
  <c r="U56" i="1"/>
  <c r="AW56" i="1"/>
  <c r="U60" i="1"/>
  <c r="AW60" i="1"/>
  <c r="AD62" i="1"/>
  <c r="AW62" i="1"/>
  <c r="AD64" i="1"/>
  <c r="AW64" i="1"/>
  <c r="AD66" i="1"/>
  <c r="AW66" i="1"/>
  <c r="BE23" i="1"/>
  <c r="BA23" i="1"/>
  <c r="AO23" i="1"/>
  <c r="AY23" i="1"/>
  <c r="BD23" i="1"/>
  <c r="AW24" i="1"/>
  <c r="T24" i="1"/>
  <c r="L25" i="1"/>
  <c r="AQ25" i="1" s="1"/>
  <c r="K25" i="1"/>
  <c r="AP25" i="1" s="1"/>
  <c r="AL25" i="1"/>
  <c r="AD26" i="1"/>
  <c r="AC26" i="1"/>
  <c r="BE27" i="1"/>
  <c r="BA27" i="1"/>
  <c r="AO27" i="1"/>
  <c r="AY27" i="1"/>
  <c r="BD27" i="1"/>
  <c r="AW28" i="1"/>
  <c r="T28" i="1"/>
  <c r="L29" i="1"/>
  <c r="AQ29" i="1" s="1"/>
  <c r="K29" i="1"/>
  <c r="AP29" i="1" s="1"/>
  <c r="AM29" i="1"/>
  <c r="AL29" i="1"/>
  <c r="U30" i="1"/>
  <c r="AW30" i="1"/>
  <c r="T30" i="1"/>
  <c r="AM31" i="1"/>
  <c r="AL31" i="1"/>
  <c r="U32" i="1"/>
  <c r="AW32" i="1"/>
  <c r="T32" i="1"/>
  <c r="AM33" i="1"/>
  <c r="AL33" i="1"/>
  <c r="U34" i="1"/>
  <c r="AW34" i="1"/>
  <c r="T34" i="1"/>
  <c r="AM35" i="1"/>
  <c r="AL35" i="1"/>
  <c r="U36" i="1"/>
  <c r="AW36" i="1"/>
  <c r="T36" i="1"/>
  <c r="AM37" i="1"/>
  <c r="AL37" i="1"/>
  <c r="U38" i="1"/>
  <c r="AW38" i="1"/>
  <c r="T38" i="1"/>
  <c r="AM39" i="1"/>
  <c r="AL39" i="1"/>
  <c r="U40" i="1"/>
  <c r="AW40" i="1"/>
  <c r="T40" i="1"/>
  <c r="AM41" i="1"/>
  <c r="AL41" i="1"/>
  <c r="U42" i="1"/>
  <c r="AW42" i="1"/>
  <c r="T42" i="1"/>
  <c r="K49" i="1"/>
  <c r="AP49" i="1" s="1"/>
  <c r="AW51" i="1"/>
  <c r="AM51" i="1"/>
  <c r="AR51" i="1"/>
  <c r="BF53" i="1"/>
  <c r="BB53" i="1"/>
  <c r="AX53" i="1"/>
  <c r="BE53" i="1"/>
  <c r="AZ53" i="1"/>
  <c r="AO53" i="1"/>
  <c r="BC53" i="1"/>
  <c r="BA53" i="1"/>
  <c r="BG53" i="1"/>
  <c r="T55" i="1"/>
  <c r="U55" i="1"/>
  <c r="BF57" i="1"/>
  <c r="BB57" i="1"/>
  <c r="AX57" i="1"/>
  <c r="BE57" i="1"/>
  <c r="AZ57" i="1"/>
  <c r="AO57" i="1"/>
  <c r="BC57" i="1"/>
  <c r="BG57" i="1"/>
  <c r="BA57" i="1"/>
  <c r="T59" i="1"/>
  <c r="U59" i="1"/>
  <c r="AL67" i="1"/>
  <c r="AS70" i="1"/>
  <c r="AL71" i="1"/>
  <c r="P82" i="1"/>
  <c r="AB82" i="1"/>
  <c r="AH82" i="1"/>
  <c r="AD19" i="1"/>
  <c r="AC19" i="1"/>
  <c r="BE20" i="1"/>
  <c r="BA20" i="1"/>
  <c r="AO20" i="1"/>
  <c r="AY20" i="1"/>
  <c r="BD20" i="1"/>
  <c r="AW21" i="1"/>
  <c r="T21" i="1"/>
  <c r="L22" i="1"/>
  <c r="AQ22" i="1" s="1"/>
  <c r="K22" i="1"/>
  <c r="AP22" i="1" s="1"/>
  <c r="BB22" i="1"/>
  <c r="BG22" i="1"/>
  <c r="AD23" i="1"/>
  <c r="AU23" i="1" s="1"/>
  <c r="AC23" i="1"/>
  <c r="AZ23" i="1"/>
  <c r="BF23" i="1"/>
  <c r="U24" i="1"/>
  <c r="BE24" i="1"/>
  <c r="BA24" i="1"/>
  <c r="AO24" i="1"/>
  <c r="AY24" i="1"/>
  <c r="BD24" i="1"/>
  <c r="AW25" i="1"/>
  <c r="T25" i="1"/>
  <c r="L26" i="1"/>
  <c r="AQ26" i="1" s="1"/>
  <c r="K26" i="1"/>
  <c r="AP26" i="1" s="1"/>
  <c r="BB26" i="1"/>
  <c r="BG26" i="1"/>
  <c r="AD27" i="1"/>
  <c r="AU27" i="1" s="1"/>
  <c r="AC27" i="1"/>
  <c r="AZ27" i="1"/>
  <c r="BF27" i="1"/>
  <c r="U28" i="1"/>
  <c r="BE28" i="1"/>
  <c r="BA28" i="1"/>
  <c r="AO28" i="1"/>
  <c r="AY28" i="1"/>
  <c r="BD28" i="1"/>
  <c r="AW29" i="1"/>
  <c r="T29" i="1"/>
  <c r="BG29" i="1"/>
  <c r="BC29" i="1"/>
  <c r="AY29" i="1"/>
  <c r="BE29" i="1"/>
  <c r="BA29" i="1"/>
  <c r="AO29" i="1"/>
  <c r="BD29" i="1"/>
  <c r="AD30" i="1"/>
  <c r="AC30" i="1"/>
  <c r="AZ30" i="1"/>
  <c r="L31" i="1"/>
  <c r="AQ31" i="1" s="1"/>
  <c r="K31" i="1"/>
  <c r="AP31" i="1" s="1"/>
  <c r="BG31" i="1"/>
  <c r="BC31" i="1"/>
  <c r="AY31" i="1"/>
  <c r="BE31" i="1"/>
  <c r="BA31" i="1"/>
  <c r="AO31" i="1"/>
  <c r="BD31" i="1"/>
  <c r="AD32" i="1"/>
  <c r="AC32" i="1"/>
  <c r="AZ32" i="1"/>
  <c r="L33" i="1"/>
  <c r="AQ33" i="1" s="1"/>
  <c r="K33" i="1"/>
  <c r="AP33" i="1" s="1"/>
  <c r="BG33" i="1"/>
  <c r="BC33" i="1"/>
  <c r="AY33" i="1"/>
  <c r="BE33" i="1"/>
  <c r="BA33" i="1"/>
  <c r="AO33" i="1"/>
  <c r="BD33" i="1"/>
  <c r="AD34" i="1"/>
  <c r="AC34" i="1"/>
  <c r="AZ34" i="1"/>
  <c r="L35" i="1"/>
  <c r="AQ35" i="1" s="1"/>
  <c r="K35" i="1"/>
  <c r="AP35" i="1" s="1"/>
  <c r="BG35" i="1"/>
  <c r="BC35" i="1"/>
  <c r="AY35" i="1"/>
  <c r="BE35" i="1"/>
  <c r="BA35" i="1"/>
  <c r="AO35" i="1"/>
  <c r="BD35" i="1"/>
  <c r="AD36" i="1"/>
  <c r="AC36" i="1"/>
  <c r="AZ36" i="1"/>
  <c r="L37" i="1"/>
  <c r="AQ37" i="1" s="1"/>
  <c r="K37" i="1"/>
  <c r="AP37" i="1" s="1"/>
  <c r="BG37" i="1"/>
  <c r="BC37" i="1"/>
  <c r="AY37" i="1"/>
  <c r="BE37" i="1"/>
  <c r="BA37" i="1"/>
  <c r="AO37" i="1"/>
  <c r="BD37" i="1"/>
  <c r="AD38" i="1"/>
  <c r="AC38" i="1"/>
  <c r="AZ38" i="1"/>
  <c r="L39" i="1"/>
  <c r="AQ39" i="1" s="1"/>
  <c r="K39" i="1"/>
  <c r="AP39" i="1" s="1"/>
  <c r="BG39" i="1"/>
  <c r="BC39" i="1"/>
  <c r="AY39" i="1"/>
  <c r="BE39" i="1"/>
  <c r="BA39" i="1"/>
  <c r="AO39" i="1"/>
  <c r="BD39" i="1"/>
  <c r="AD40" i="1"/>
  <c r="AC40" i="1"/>
  <c r="AZ40" i="1"/>
  <c r="L41" i="1"/>
  <c r="AQ41" i="1" s="1"/>
  <c r="K41" i="1"/>
  <c r="AP41" i="1" s="1"/>
  <c r="BG41" i="1"/>
  <c r="BC41" i="1"/>
  <c r="AY41" i="1"/>
  <c r="BE41" i="1"/>
  <c r="BA41" i="1"/>
  <c r="AO41" i="1"/>
  <c r="BD41" i="1"/>
  <c r="AD42" i="1"/>
  <c r="AC42" i="1"/>
  <c r="AZ42" i="1"/>
  <c r="AU43" i="1"/>
  <c r="AS43" i="1"/>
  <c r="T43" i="1"/>
  <c r="AS44" i="1"/>
  <c r="AU44" i="1"/>
  <c r="T44" i="1"/>
  <c r="AU45" i="1"/>
  <c r="AS45" i="1"/>
  <c r="T45" i="1"/>
  <c r="AS46" i="1"/>
  <c r="AU46" i="1"/>
  <c r="T46" i="1"/>
  <c r="AU47" i="1"/>
  <c r="AS47" i="1"/>
  <c r="T47" i="1"/>
  <c r="AS48" i="1"/>
  <c r="AU48" i="1"/>
  <c r="T48" i="1"/>
  <c r="AC49" i="1"/>
  <c r="AY49" i="1"/>
  <c r="AC50" i="1"/>
  <c r="AY50" i="1"/>
  <c r="AS51" i="1"/>
  <c r="K52" i="1"/>
  <c r="AP52" i="1" s="1"/>
  <c r="AS53" i="1"/>
  <c r="AL54" i="1"/>
  <c r="BF55" i="1"/>
  <c r="BB55" i="1"/>
  <c r="AX55" i="1"/>
  <c r="BC55" i="1"/>
  <c r="BE55" i="1"/>
  <c r="AZ55" i="1"/>
  <c r="AO55" i="1"/>
  <c r="BG55" i="1"/>
  <c r="BA55" i="1"/>
  <c r="AS57" i="1"/>
  <c r="AL58" i="1"/>
  <c r="BF59" i="1"/>
  <c r="BB59" i="1"/>
  <c r="AX59" i="1"/>
  <c r="BC59" i="1"/>
  <c r="BE59" i="1"/>
  <c r="AZ59" i="1"/>
  <c r="AO59" i="1"/>
  <c r="BA59" i="1"/>
  <c r="BG59" i="1"/>
  <c r="AV62" i="1"/>
  <c r="AT62" i="1"/>
  <c r="AU62" i="1"/>
  <c r="AS62" i="1"/>
  <c r="AR64" i="1"/>
  <c r="AU64" i="1"/>
  <c r="AS64" i="1"/>
  <c r="AV66" i="1"/>
  <c r="AT66" i="1"/>
  <c r="AU66" i="1"/>
  <c r="AS66" i="1"/>
  <c r="BF68" i="1"/>
  <c r="BB68" i="1"/>
  <c r="AX68" i="1"/>
  <c r="BE68" i="1"/>
  <c r="AZ68" i="1"/>
  <c r="AO68" i="1"/>
  <c r="BC68" i="1"/>
  <c r="BA68" i="1"/>
  <c r="BG68" i="1"/>
  <c r="BD68" i="1"/>
  <c r="U69" i="1"/>
  <c r="AW69" i="1"/>
  <c r="K44" i="1"/>
  <c r="AP44" i="1" s="1"/>
  <c r="K46" i="1"/>
  <c r="AP46" i="1" s="1"/>
  <c r="K48" i="1"/>
  <c r="AP48" i="1" s="1"/>
  <c r="AL50" i="1"/>
  <c r="AL51" i="1"/>
  <c r="AV51" i="1" s="1"/>
  <c r="AW53" i="1"/>
  <c r="AC53" i="1"/>
  <c r="AT53" i="1" s="1"/>
  <c r="K55" i="1"/>
  <c r="AP55" i="1" s="1"/>
  <c r="AC56" i="1"/>
  <c r="K57" i="1"/>
  <c r="AP57" i="1" s="1"/>
  <c r="AC58" i="1"/>
  <c r="AC59" i="1"/>
  <c r="AW61" i="1"/>
  <c r="U61" i="1"/>
  <c r="AW65" i="1"/>
  <c r="U65" i="1"/>
  <c r="AS68" i="1"/>
  <c r="AL69" i="1"/>
  <c r="BF70" i="1"/>
  <c r="BB70" i="1"/>
  <c r="AX70" i="1"/>
  <c r="BC70" i="1"/>
  <c r="BE70" i="1"/>
  <c r="AZ70" i="1"/>
  <c r="AO70" i="1"/>
  <c r="BG70" i="1"/>
  <c r="BA70" i="1"/>
  <c r="AM76" i="1"/>
  <c r="AL76" i="1"/>
  <c r="AM79" i="1"/>
  <c r="AL79" i="1"/>
  <c r="K43" i="1"/>
  <c r="AP43" i="1" s="1"/>
  <c r="K45" i="1"/>
  <c r="AP45" i="1" s="1"/>
  <c r="K47" i="1"/>
  <c r="AP47" i="1" s="1"/>
  <c r="T49" i="1"/>
  <c r="AM49" i="1"/>
  <c r="T50" i="1"/>
  <c r="AT51" i="1"/>
  <c r="AU51" i="1"/>
  <c r="AD52" i="1"/>
  <c r="AC52" i="1"/>
  <c r="K53" i="1"/>
  <c r="AP53" i="1" s="1"/>
  <c r="AC54" i="1"/>
  <c r="AC55" i="1"/>
  <c r="AW57" i="1"/>
  <c r="AC57" i="1"/>
  <c r="AT57" i="1" s="1"/>
  <c r="K59" i="1"/>
  <c r="AP59" i="1" s="1"/>
  <c r="AC60" i="1"/>
  <c r="AW63" i="1"/>
  <c r="U63" i="1"/>
  <c r="AW67" i="1"/>
  <c r="AT68" i="1"/>
  <c r="AR68" i="1"/>
  <c r="AV68" i="1"/>
  <c r="AW71" i="1"/>
  <c r="U71" i="1"/>
  <c r="AW72" i="1"/>
  <c r="AL75" i="1"/>
  <c r="AL80" i="1"/>
  <c r="AZ43" i="1"/>
  <c r="AZ44" i="1"/>
  <c r="AZ45" i="1"/>
  <c r="AZ46" i="1"/>
  <c r="AZ47" i="1"/>
  <c r="AZ48" i="1"/>
  <c r="BD48" i="1"/>
  <c r="AL49" i="1"/>
  <c r="T52" i="1"/>
  <c r="BF52" i="1"/>
  <c r="BB52" i="1"/>
  <c r="AX52" i="1"/>
  <c r="AY52" i="1"/>
  <c r="BD52" i="1"/>
  <c r="AL53" i="1"/>
  <c r="BA54" i="1"/>
  <c r="T56" i="1"/>
  <c r="BF56" i="1"/>
  <c r="BB56" i="1"/>
  <c r="AX56" i="1"/>
  <c r="AY56" i="1"/>
  <c r="BD56" i="1"/>
  <c r="AL57" i="1"/>
  <c r="BA58" i="1"/>
  <c r="T60" i="1"/>
  <c r="BF60" i="1"/>
  <c r="BB60" i="1"/>
  <c r="AX60" i="1"/>
  <c r="AY60" i="1"/>
  <c r="BD60" i="1"/>
  <c r="T61" i="1"/>
  <c r="AC62" i="1"/>
  <c r="AL63" i="1"/>
  <c r="K64" i="1"/>
  <c r="AP64" i="1" s="1"/>
  <c r="T65" i="1"/>
  <c r="AC66" i="1"/>
  <c r="AW68" i="1"/>
  <c r="AC68" i="1"/>
  <c r="K70" i="1"/>
  <c r="AP70" i="1" s="1"/>
  <c r="AC71" i="1"/>
  <c r="U78" i="1"/>
  <c r="AW78" i="1"/>
  <c r="T78" i="1"/>
  <c r="U81" i="1"/>
  <c r="AW81" i="1"/>
  <c r="T81" i="1"/>
  <c r="T54" i="1"/>
  <c r="BF54" i="1"/>
  <c r="BB54" i="1"/>
  <c r="AX54" i="1"/>
  <c r="AY54" i="1"/>
  <c r="BD54" i="1"/>
  <c r="AL55" i="1"/>
  <c r="T58" i="1"/>
  <c r="BF58" i="1"/>
  <c r="BB58" i="1"/>
  <c r="AX58" i="1"/>
  <c r="AY58" i="1"/>
  <c r="BD58" i="1"/>
  <c r="AL59" i="1"/>
  <c r="AL61" i="1"/>
  <c r="K62" i="1"/>
  <c r="AP62" i="1" s="1"/>
  <c r="T63" i="1"/>
  <c r="AC64" i="1"/>
  <c r="AV64" i="1" s="1"/>
  <c r="AL65" i="1"/>
  <c r="K66" i="1"/>
  <c r="AP66" i="1" s="1"/>
  <c r="AC67" i="1"/>
  <c r="K68" i="1"/>
  <c r="AP68" i="1" s="1"/>
  <c r="AC69" i="1"/>
  <c r="AC70" i="1"/>
  <c r="AV70" i="1" s="1"/>
  <c r="K72" i="1"/>
  <c r="AP72" i="1" s="1"/>
  <c r="K73" i="1"/>
  <c r="AP73" i="1" s="1"/>
  <c r="AC74" i="1"/>
  <c r="U77" i="1"/>
  <c r="AW77" i="1"/>
  <c r="T77" i="1"/>
  <c r="AX61" i="1"/>
  <c r="BB61" i="1"/>
  <c r="BF61" i="1"/>
  <c r="AX62" i="1"/>
  <c r="BB62" i="1"/>
  <c r="BF62" i="1"/>
  <c r="AX63" i="1"/>
  <c r="BB63" i="1"/>
  <c r="BF63" i="1"/>
  <c r="AX64" i="1"/>
  <c r="BB64" i="1"/>
  <c r="BF64" i="1"/>
  <c r="AX65" i="1"/>
  <c r="BB65" i="1"/>
  <c r="BF65" i="1"/>
  <c r="AX66" i="1"/>
  <c r="BB66" i="1"/>
  <c r="BF66" i="1"/>
  <c r="T67" i="1"/>
  <c r="U67" i="1"/>
  <c r="BF67" i="1"/>
  <c r="BB67" i="1"/>
  <c r="AX67" i="1"/>
  <c r="AY67" i="1"/>
  <c r="BD67" i="1"/>
  <c r="AL68" i="1"/>
  <c r="BA69" i="1"/>
  <c r="T71" i="1"/>
  <c r="BG71" i="1"/>
  <c r="BC71" i="1"/>
  <c r="AY71" i="1"/>
  <c r="BE71" i="1"/>
  <c r="AZ71" i="1"/>
  <c r="BA71" i="1"/>
  <c r="AM72" i="1"/>
  <c r="AL72" i="1"/>
  <c r="BG73" i="1"/>
  <c r="BC73" i="1"/>
  <c r="AY73" i="1"/>
  <c r="BE73" i="1"/>
  <c r="AZ73" i="1"/>
  <c r="AO73" i="1"/>
  <c r="BB73" i="1"/>
  <c r="AX73" i="1"/>
  <c r="K74" i="1"/>
  <c r="AP74" i="1" s="1"/>
  <c r="AM77" i="1"/>
  <c r="AL77" i="1"/>
  <c r="AM78" i="1"/>
  <c r="AL78" i="1"/>
  <c r="U79" i="1"/>
  <c r="AW79" i="1"/>
  <c r="T79" i="1"/>
  <c r="U80" i="1"/>
  <c r="AW80" i="1"/>
  <c r="T80" i="1"/>
  <c r="AZ61" i="1"/>
  <c r="AZ62" i="1"/>
  <c r="AZ63" i="1"/>
  <c r="AZ64" i="1"/>
  <c r="AZ65" i="1"/>
  <c r="AZ66" i="1"/>
  <c r="T69" i="1"/>
  <c r="BF69" i="1"/>
  <c r="BB69" i="1"/>
  <c r="AX69" i="1"/>
  <c r="AY69" i="1"/>
  <c r="BD69" i="1"/>
  <c r="AL70" i="1"/>
  <c r="U73" i="1"/>
  <c r="AW73" i="1"/>
  <c r="T73" i="1"/>
  <c r="AL74" i="1"/>
  <c r="U75" i="1"/>
  <c r="AW75" i="1"/>
  <c r="T75" i="1"/>
  <c r="U76" i="1"/>
  <c r="AW76" i="1"/>
  <c r="T76" i="1"/>
  <c r="AL81" i="1"/>
  <c r="U72" i="1"/>
  <c r="T72" i="1"/>
  <c r="BG72" i="1"/>
  <c r="BC72" i="1"/>
  <c r="AY72" i="1"/>
  <c r="AX72" i="1"/>
  <c r="BD72" i="1"/>
  <c r="AM73" i="1"/>
  <c r="AL73" i="1"/>
  <c r="AD75" i="1"/>
  <c r="AC75" i="1"/>
  <c r="L76" i="1"/>
  <c r="AQ76" i="1" s="1"/>
  <c r="K76" i="1"/>
  <c r="AP76" i="1" s="1"/>
  <c r="BG76" i="1"/>
  <c r="BC76" i="1"/>
  <c r="AY76" i="1"/>
  <c r="BE76" i="1"/>
  <c r="BA76" i="1"/>
  <c r="AO76" i="1"/>
  <c r="BD76" i="1"/>
  <c r="AD77" i="1"/>
  <c r="AC77" i="1"/>
  <c r="L78" i="1"/>
  <c r="AQ78" i="1" s="1"/>
  <c r="K78" i="1"/>
  <c r="AP78" i="1" s="1"/>
  <c r="BG78" i="1"/>
  <c r="BC78" i="1"/>
  <c r="AY78" i="1"/>
  <c r="BE78" i="1"/>
  <c r="BA78" i="1"/>
  <c r="AO78" i="1"/>
  <c r="BD78" i="1"/>
  <c r="AD79" i="1"/>
  <c r="AC79" i="1"/>
  <c r="L80" i="1"/>
  <c r="AQ80" i="1" s="1"/>
  <c r="K80" i="1"/>
  <c r="AP80" i="1" s="1"/>
  <c r="BG80" i="1"/>
  <c r="BC80" i="1"/>
  <c r="AY80" i="1"/>
  <c r="BE80" i="1"/>
  <c r="BA80" i="1"/>
  <c r="AO80" i="1"/>
  <c r="BD80" i="1"/>
  <c r="AD81" i="1"/>
  <c r="AC81" i="1"/>
  <c r="AW82" i="1"/>
  <c r="AN82" i="1"/>
  <c r="AM82" i="1"/>
  <c r="U74" i="1"/>
  <c r="AW74" i="1"/>
  <c r="T74" i="1"/>
  <c r="BG74" i="1"/>
  <c r="BC74" i="1"/>
  <c r="AY74" i="1"/>
  <c r="BE74" i="1"/>
  <c r="BA74" i="1"/>
  <c r="AZ74" i="1"/>
  <c r="K75" i="1"/>
  <c r="AP75" i="1" s="1"/>
  <c r="BG75" i="1"/>
  <c r="BC75" i="1"/>
  <c r="AY75" i="1"/>
  <c r="BE75" i="1"/>
  <c r="BA75" i="1"/>
  <c r="AO75" i="1"/>
  <c r="BD75" i="1"/>
  <c r="AC76" i="1"/>
  <c r="K77" i="1"/>
  <c r="AP77" i="1" s="1"/>
  <c r="BG77" i="1"/>
  <c r="BC77" i="1"/>
  <c r="AY77" i="1"/>
  <c r="BE77" i="1"/>
  <c r="BA77" i="1"/>
  <c r="AO77" i="1"/>
  <c r="BD77" i="1"/>
  <c r="AC78" i="1"/>
  <c r="K79" i="1"/>
  <c r="AP79" i="1" s="1"/>
  <c r="BG79" i="1"/>
  <c r="BC79" i="1"/>
  <c r="AY79" i="1"/>
  <c r="BE79" i="1"/>
  <c r="BA79" i="1"/>
  <c r="AO79" i="1"/>
  <c r="BD79" i="1"/>
  <c r="AC80" i="1"/>
  <c r="K81" i="1"/>
  <c r="AP81" i="1" s="1"/>
  <c r="BG81" i="1"/>
  <c r="BC81" i="1"/>
  <c r="AY81" i="1"/>
  <c r="BE81" i="1"/>
  <c r="BA81" i="1"/>
  <c r="AO81" i="1"/>
  <c r="BD81" i="1"/>
  <c r="AU82" i="1" l="1"/>
  <c r="AS82" i="1"/>
  <c r="BG82" i="1"/>
  <c r="BC82" i="1"/>
  <c r="AY82" i="1"/>
  <c r="BF82" i="1"/>
  <c r="BB82" i="1"/>
  <c r="AX82" i="1"/>
  <c r="BE82" i="1"/>
  <c r="BA82" i="1"/>
  <c r="BD82" i="1"/>
  <c r="AZ82" i="1"/>
  <c r="AT73" i="1"/>
  <c r="AR73" i="1"/>
  <c r="AV73" i="1"/>
  <c r="AT67" i="1"/>
  <c r="AV67" i="1"/>
  <c r="AR67" i="1"/>
  <c r="AV63" i="1"/>
  <c r="AR63" i="1"/>
  <c r="AT63" i="1"/>
  <c r="AT54" i="1"/>
  <c r="AV54" i="1"/>
  <c r="AR54" i="1"/>
  <c r="AV61" i="1"/>
  <c r="AR61" i="1"/>
  <c r="AT61" i="1"/>
  <c r="AS63" i="1"/>
  <c r="AU63" i="1"/>
  <c r="AS61" i="1"/>
  <c r="AU61" i="1"/>
  <c r="AV72" i="1"/>
  <c r="AR72" i="1"/>
  <c r="AT72" i="1"/>
  <c r="AU75" i="1"/>
  <c r="AS75" i="1"/>
  <c r="AU73" i="1"/>
  <c r="AS73" i="1"/>
  <c r="AU80" i="1"/>
  <c r="AS80" i="1"/>
  <c r="AU78" i="1"/>
  <c r="AS78" i="1"/>
  <c r="AT60" i="1"/>
  <c r="AV60" i="1"/>
  <c r="AR60" i="1"/>
  <c r="AT56" i="1"/>
  <c r="AV56" i="1"/>
  <c r="AR56" i="1"/>
  <c r="AT52" i="1"/>
  <c r="AV52" i="1"/>
  <c r="AR52" i="1"/>
  <c r="AU71" i="1"/>
  <c r="AS71" i="1"/>
  <c r="AS65" i="1"/>
  <c r="AU65" i="1"/>
  <c r="AV45" i="1"/>
  <c r="AR45" i="1"/>
  <c r="AT45" i="1"/>
  <c r="AR42" i="1"/>
  <c r="AV42" i="1"/>
  <c r="AT42" i="1"/>
  <c r="AU38" i="1"/>
  <c r="AS38" i="1"/>
  <c r="AR34" i="1"/>
  <c r="AV34" i="1"/>
  <c r="AT34" i="1"/>
  <c r="AU30" i="1"/>
  <c r="AS30" i="1"/>
  <c r="AV57" i="1"/>
  <c r="AS56" i="1"/>
  <c r="AU56" i="1"/>
  <c r="AT27" i="1"/>
  <c r="AR27" i="1"/>
  <c r="AV27" i="1"/>
  <c r="AR70" i="1"/>
  <c r="AV41" i="1"/>
  <c r="AT41" i="1"/>
  <c r="AR41" i="1"/>
  <c r="AV33" i="1"/>
  <c r="AT33" i="1"/>
  <c r="AR33" i="1"/>
  <c r="AV17" i="1"/>
  <c r="AT17" i="1"/>
  <c r="AR17" i="1"/>
  <c r="AU13" i="1"/>
  <c r="AS13" i="1"/>
  <c r="AT9" i="1"/>
  <c r="AR9" i="1"/>
  <c r="AV9" i="1"/>
  <c r="AV39" i="1"/>
  <c r="AT39" i="1"/>
  <c r="AR39" i="1"/>
  <c r="AV31" i="1"/>
  <c r="AT31" i="1"/>
  <c r="AR31" i="1"/>
  <c r="AO82" i="1"/>
  <c r="K82" i="1"/>
  <c r="AP82" i="1" s="1"/>
  <c r="AU18" i="1"/>
  <c r="AS18" i="1"/>
  <c r="AT14" i="1"/>
  <c r="AR14" i="1"/>
  <c r="AV14" i="1"/>
  <c r="AU8" i="1"/>
  <c r="AS8" i="1"/>
  <c r="AU6" i="1"/>
  <c r="AS6" i="1"/>
  <c r="AU35" i="1"/>
  <c r="AS35" i="1"/>
  <c r="AS26" i="1"/>
  <c r="AU26" i="1"/>
  <c r="AC82" i="1"/>
  <c r="AU25" i="1"/>
  <c r="AV74" i="1"/>
  <c r="AT74" i="1"/>
  <c r="AR74" i="1"/>
  <c r="AU72" i="1"/>
  <c r="AS72" i="1"/>
  <c r="AU76" i="1"/>
  <c r="AS76" i="1"/>
  <c r="AV79" i="1"/>
  <c r="AR79" i="1"/>
  <c r="AT79" i="1"/>
  <c r="AT71" i="1"/>
  <c r="AR71" i="1"/>
  <c r="AV71" i="1"/>
  <c r="AS67" i="1"/>
  <c r="AU67" i="1"/>
  <c r="AV77" i="1"/>
  <c r="AR77" i="1"/>
  <c r="AT77" i="1"/>
  <c r="AU81" i="1"/>
  <c r="AS81" i="1"/>
  <c r="AT49" i="1"/>
  <c r="AR49" i="1"/>
  <c r="AV49" i="1"/>
  <c r="AS69" i="1"/>
  <c r="AU69" i="1"/>
  <c r="AR62" i="1"/>
  <c r="AV46" i="1"/>
  <c r="AR46" i="1"/>
  <c r="AT46" i="1"/>
  <c r="AU55" i="1"/>
  <c r="AS55" i="1"/>
  <c r="AR40" i="1"/>
  <c r="AV40" i="1"/>
  <c r="AT40" i="1"/>
  <c r="AU36" i="1"/>
  <c r="AS36" i="1"/>
  <c r="AR32" i="1"/>
  <c r="AV32" i="1"/>
  <c r="AT32" i="1"/>
  <c r="AT28" i="1"/>
  <c r="AR28" i="1"/>
  <c r="AV28" i="1"/>
  <c r="AT24" i="1"/>
  <c r="AR24" i="1"/>
  <c r="AV24" i="1"/>
  <c r="AR57" i="1"/>
  <c r="AV53" i="1"/>
  <c r="AS52" i="1"/>
  <c r="AU52" i="1"/>
  <c r="AT70" i="1"/>
  <c r="AS54" i="1"/>
  <c r="AU54" i="1"/>
  <c r="AU15" i="1"/>
  <c r="AS15" i="1"/>
  <c r="AV11" i="1"/>
  <c r="AT11" i="1"/>
  <c r="AR11" i="1"/>
  <c r="AU7" i="1"/>
  <c r="AS7" i="1"/>
  <c r="AU5" i="1"/>
  <c r="AS5" i="1"/>
  <c r="AU37" i="1"/>
  <c r="AS37" i="1"/>
  <c r="AT20" i="1"/>
  <c r="AV20" i="1"/>
  <c r="AR20" i="1"/>
  <c r="AT16" i="1"/>
  <c r="AR16" i="1"/>
  <c r="AV16" i="1"/>
  <c r="AU12" i="1"/>
  <c r="AS12" i="1"/>
  <c r="AU10" i="1"/>
  <c r="AS10" i="1"/>
  <c r="AS25" i="1"/>
  <c r="AV75" i="1"/>
  <c r="AR75" i="1"/>
  <c r="AT75" i="1"/>
  <c r="AR80" i="1"/>
  <c r="AV80" i="1"/>
  <c r="AT80" i="1"/>
  <c r="AR78" i="1"/>
  <c r="AV78" i="1"/>
  <c r="AT78" i="1"/>
  <c r="AV65" i="1"/>
  <c r="AR65" i="1"/>
  <c r="AT65" i="1"/>
  <c r="AV47" i="1"/>
  <c r="AR47" i="1"/>
  <c r="AT47" i="1"/>
  <c r="AV43" i="1"/>
  <c r="AR43" i="1"/>
  <c r="AT43" i="1"/>
  <c r="AS28" i="1"/>
  <c r="AU28" i="1"/>
  <c r="AS24" i="1"/>
  <c r="AU24" i="1"/>
  <c r="AU59" i="1"/>
  <c r="AS59" i="1"/>
  <c r="AT55" i="1"/>
  <c r="AR55" i="1"/>
  <c r="AV55" i="1"/>
  <c r="AU42" i="1"/>
  <c r="AS42" i="1"/>
  <c r="AR38" i="1"/>
  <c r="AV38" i="1"/>
  <c r="AT38" i="1"/>
  <c r="AU34" i="1"/>
  <c r="AS34" i="1"/>
  <c r="AR30" i="1"/>
  <c r="AV30" i="1"/>
  <c r="AT30" i="1"/>
  <c r="AR53" i="1"/>
  <c r="AT23" i="1"/>
  <c r="AR23" i="1"/>
  <c r="AV23" i="1"/>
  <c r="AS49" i="1"/>
  <c r="AU49" i="1"/>
  <c r="AU41" i="1"/>
  <c r="AS41" i="1"/>
  <c r="AU33" i="1"/>
  <c r="AS33" i="1"/>
  <c r="AU17" i="1"/>
  <c r="AS17" i="1"/>
  <c r="AV13" i="1"/>
  <c r="AT13" i="1"/>
  <c r="AR13" i="1"/>
  <c r="AU9" i="1"/>
  <c r="AS9" i="1"/>
  <c r="AU39" i="1"/>
  <c r="AS39" i="1"/>
  <c r="AU31" i="1"/>
  <c r="AS31" i="1"/>
  <c r="AV22" i="1"/>
  <c r="AT22" i="1"/>
  <c r="AR22" i="1"/>
  <c r="AS20" i="1"/>
  <c r="AU20" i="1"/>
  <c r="AT18" i="1"/>
  <c r="AR18" i="1"/>
  <c r="AV18" i="1"/>
  <c r="AU14" i="1"/>
  <c r="AS14" i="1"/>
  <c r="AT8" i="1"/>
  <c r="AR8" i="1"/>
  <c r="AV8" i="1"/>
  <c r="AT6" i="1"/>
  <c r="AV6" i="1"/>
  <c r="AR6" i="1"/>
  <c r="AV35" i="1"/>
  <c r="AT35" i="1"/>
  <c r="AR35" i="1"/>
  <c r="AS29" i="1"/>
  <c r="AU74" i="1"/>
  <c r="AS74" i="1"/>
  <c r="L82" i="1"/>
  <c r="AQ82" i="1" s="1"/>
  <c r="AR76" i="1"/>
  <c r="AV76" i="1"/>
  <c r="AT76" i="1"/>
  <c r="AT69" i="1"/>
  <c r="AV69" i="1"/>
  <c r="AR69" i="1"/>
  <c r="AU79" i="1"/>
  <c r="AS79" i="1"/>
  <c r="AU77" i="1"/>
  <c r="AS77" i="1"/>
  <c r="AT58" i="1"/>
  <c r="AV58" i="1"/>
  <c r="AR58" i="1"/>
  <c r="AV81" i="1"/>
  <c r="AR81" i="1"/>
  <c r="AT81" i="1"/>
  <c r="AT50" i="1"/>
  <c r="AV50" i="1"/>
  <c r="AR50" i="1"/>
  <c r="AR66" i="1"/>
  <c r="AT64" i="1"/>
  <c r="AV48" i="1"/>
  <c r="AR48" i="1"/>
  <c r="AT48" i="1"/>
  <c r="AV44" i="1"/>
  <c r="AR44" i="1"/>
  <c r="AT44" i="1"/>
  <c r="AV29" i="1"/>
  <c r="AT29" i="1"/>
  <c r="AR29" i="1"/>
  <c r="AR25" i="1"/>
  <c r="AV25" i="1"/>
  <c r="AT25" i="1"/>
  <c r="AR21" i="1"/>
  <c r="AT21" i="1"/>
  <c r="AV21" i="1"/>
  <c r="AT59" i="1"/>
  <c r="AR59" i="1"/>
  <c r="AV59" i="1"/>
  <c r="AU40" i="1"/>
  <c r="AS40" i="1"/>
  <c r="AR36" i="1"/>
  <c r="AV36" i="1"/>
  <c r="AT36" i="1"/>
  <c r="AU32" i="1"/>
  <c r="AS32" i="1"/>
  <c r="AS60" i="1"/>
  <c r="AU60" i="1"/>
  <c r="AR19" i="1"/>
  <c r="AT19" i="1"/>
  <c r="AV19" i="1"/>
  <c r="AS58" i="1"/>
  <c r="AU58" i="1"/>
  <c r="AS50" i="1"/>
  <c r="AU50" i="1"/>
  <c r="AV15" i="1"/>
  <c r="AT15" i="1"/>
  <c r="AR15" i="1"/>
  <c r="AU11" i="1"/>
  <c r="AS11" i="1"/>
  <c r="AV7" i="1"/>
  <c r="AT7" i="1"/>
  <c r="AR7" i="1"/>
  <c r="T82" i="1"/>
  <c r="AT5" i="1"/>
  <c r="AR5" i="1"/>
  <c r="AV5" i="1"/>
  <c r="AV37" i="1"/>
  <c r="AT37" i="1"/>
  <c r="AR37" i="1"/>
  <c r="AS22" i="1"/>
  <c r="AU22" i="1"/>
  <c r="AU16" i="1"/>
  <c r="AS16" i="1"/>
  <c r="AT12" i="1"/>
  <c r="AR12" i="1"/>
  <c r="AV12" i="1"/>
  <c r="AT10" i="1"/>
  <c r="AV10" i="1"/>
  <c r="AR10" i="1"/>
  <c r="AL82" i="1"/>
  <c r="AV26" i="1"/>
  <c r="AT26" i="1"/>
  <c r="AR26" i="1"/>
  <c r="AU29" i="1"/>
  <c r="AT82" i="1" l="1"/>
  <c r="AV82" i="1"/>
  <c r="AR82" i="1"/>
</calcChain>
</file>

<file path=xl/sharedStrings.xml><?xml version="1.0" encoding="utf-8"?>
<sst xmlns="http://schemas.openxmlformats.org/spreadsheetml/2006/main" count="166" uniqueCount="135">
  <si>
    <t>เป้าหมายการทำงาน "ลดการตายจากอุบัติเหตุทางถนน" ในปีงบประมาณ 2563 รายจังหวัด รายไตรมาส</t>
  </si>
  <si>
    <t>จังหวัด</t>
  </si>
  <si>
    <t>ประชากรกลางปี 2560</t>
  </si>
  <si>
    <t>เขตสคร.</t>
  </si>
  <si>
    <t>ไตรมาสที่ 1</t>
  </si>
  <si>
    <t>Medianไตรมาสที่ 1</t>
  </si>
  <si>
    <t>จำนวนเป้าหมายไตรมาสที่ 1</t>
  </si>
  <si>
    <t>อัตราเป้าหมายไตรมาสที่ 1</t>
  </si>
  <si>
    <t>ไตรมาสที่ 2</t>
  </si>
  <si>
    <t>Medianไตรมาสที่ 2</t>
  </si>
  <si>
    <t>จำนวนเป้าหมายไตรมาสที่ 2</t>
  </si>
  <si>
    <t>อัตราเป้าหมายไตรมาสที่ 2</t>
  </si>
  <si>
    <t>ไตรมาสที่ 3</t>
  </si>
  <si>
    <t>Medianไตรมาสที่ 3</t>
  </si>
  <si>
    <t>จำนวนเป้าหมายไตรมาสที่ 3</t>
  </si>
  <si>
    <t>อัตราเป้าหมายไตรมาสที่ 3</t>
  </si>
  <si>
    <t>ไตรมาสที่ 4</t>
  </si>
  <si>
    <t>Medianไตรมาสที่ 4</t>
  </si>
  <si>
    <t>จำนวนเป้าหมายไตรมาสที่ 4</t>
  </si>
  <si>
    <t>อัตราเป้าหมายไตรมาสที่ 4</t>
  </si>
  <si>
    <t>รวม</t>
  </si>
  <si>
    <t>เป้าหมายปีงบประมาณ 2563</t>
  </si>
  <si>
    <t>เป้าปี 61</t>
  </si>
  <si>
    <t>เป้าปี 62</t>
  </si>
  <si>
    <t>เป้าปี 63</t>
  </si>
  <si>
    <t>เป้าปี 64</t>
  </si>
  <si>
    <t>เป้าปี 65</t>
  </si>
  <si>
    <t>ตค.</t>
  </si>
  <si>
    <t>พย.</t>
  </si>
  <si>
    <t>ธค.</t>
  </si>
  <si>
    <t>มค.</t>
  </si>
  <si>
    <t>กพ.</t>
  </si>
  <si>
    <t>มีค.</t>
  </si>
  <si>
    <t>เมย.</t>
  </si>
  <si>
    <t>พค.</t>
  </si>
  <si>
    <t>มิย.</t>
  </si>
  <si>
    <t>ก.ค.</t>
  </si>
  <si>
    <t>ส.ค.</t>
  </si>
  <si>
    <t>ก.ย.</t>
  </si>
  <si>
    <t>รอบ 3 เดือน</t>
  </si>
  <si>
    <t>รอบ 6 เดือน</t>
  </si>
  <si>
    <t>รอบ 9 เดือน</t>
  </si>
  <si>
    <t>รอบ 12 เดือน</t>
  </si>
  <si>
    <t>จำนวนลดลงร้อยละ 21 จากmedian54-59</t>
  </si>
  <si>
    <t>อัตราลดลงร้อยละ 21 จากmedian54-59</t>
  </si>
  <si>
    <t>จำนวนลดลงร้อยละ 28 จากmedian 54-59</t>
  </si>
  <si>
    <t>อัตราลดลงร้อยละ 28 จากmedian54-59</t>
  </si>
  <si>
    <t>ลดลงร้อยละ 35 จากmedian54-59</t>
  </si>
  <si>
    <t>อัตราลดลงร้อยละ 35 จากmedian54-59</t>
  </si>
  <si>
    <t>ลดลงร้อยละ  42 จากmedian54-59</t>
  </si>
  <si>
    <t>อัตราลดลงร้อยละ 42 จากmedian54-59</t>
  </si>
  <si>
    <t>ลดลงร้อยละ 49 จากmedian 54-59</t>
  </si>
  <si>
    <t>อัตราลดลงร้อยละ 49 จากmedian54-59</t>
  </si>
  <si>
    <t>median54-59</t>
  </si>
  <si>
    <t>ลดลงร้อยละ 35</t>
  </si>
  <si>
    <t>จำนวน</t>
  </si>
  <si>
    <t>อัตรา</t>
  </si>
  <si>
    <t>กระบี่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</si>
  <si>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</si>
  <si>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</si>
  <si>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</si>
  <si>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</si>
  <si>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</si>
  <si>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</si>
  <si>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</si>
  <si>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</si>
  <si>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</si>
  <si>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</si>
  <si>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</si>
  <si>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</si>
  <si>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</si>
  <si>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</si>
  <si>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</si>
  <si>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</si>
  <si>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</si>
  <si>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</si>
  <si>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</si>
  <si>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</si>
  <si>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</si>
  <si>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</si>
  <si>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</si>
  <si>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</si>
  <si>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</si>
  <si>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</si>
  <si>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</si>
  <si>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</si>
  <si>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</si>
  <si>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</si>
  <si>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</si>
  <si>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</si>
  <si>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</si>
  <si>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</si>
  <si>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</si>
  <si>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</si>
  <si>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</si>
  <si>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</si>
  <si>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</si>
  <si>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</si>
  <si>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</si>
  <si>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</si>
  <si>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</si>
  <si>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</si>
  <si>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</si>
  <si>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</si>
  <si>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</si>
  <si>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</si>
  <si>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</si>
  <si>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</si>
  <si>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</si>
  <si>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</si>
  <si>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</si>
  <si>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</si>
  <si>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</si>
  <si>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</si>
  <si>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</si>
  <si>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</si>
  <si>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</si>
  <si>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</si>
  <si>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</si>
  <si>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</si>
  <si>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</si>
  <si>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</si>
  <si>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</si>
  <si>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</si>
  <si>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</si>
  <si>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</si>
  <si>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</si>
  <si>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</si>
  <si>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</si>
  <si>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</si>
  <si>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</si>
  <si>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</si>
  <si>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</si>
  <si>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</si>
  <si>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แหล่งข้อมูล จากการบูรณาการข้อมูล 3 ฐาน (1.มรณะบัตรและหนังสือรับรองการตาย กองยุทธศาตร์และแผนงาน 2.สำนักงานตำรวจแห่งชาติ 3.บริษัทกลางคุ้มครองผู้ประสบภัยจากรถจำกัด)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</si>
</sst>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  <numFmt numFmtId="189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right"/>
    </xf>
    <xf numFmtId="0" fontId="4" fillId="5" borderId="5" xfId="0" applyFont="1" applyFill="1" applyBorder="1" applyAlignment="1">
      <alignment horizontal="right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4" fillId="7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top" wrapText="1"/>
    </xf>
    <xf numFmtId="0" fontId="6" fillId="2" borderId="8" xfId="0" quotePrefix="1" applyNumberFormat="1" applyFont="1" applyFill="1" applyBorder="1"/>
    <xf numFmtId="187" fontId="7" fillId="12" borderId="9" xfId="1" applyNumberFormat="1" applyFont="1" applyFill="1" applyBorder="1"/>
    <xf numFmtId="37" fontId="4" fillId="11" borderId="7" xfId="1" applyNumberFormat="1" applyFont="1" applyFill="1" applyBorder="1"/>
    <xf numFmtId="1" fontId="0" fillId="0" borderId="1" xfId="0" applyNumberFormat="1" applyBorder="1"/>
    <xf numFmtId="1" fontId="3" fillId="11" borderId="8" xfId="0" applyNumberFormat="1" applyFont="1" applyFill="1" applyBorder="1"/>
    <xf numFmtId="188" fontId="4" fillId="3" borderId="7" xfId="1" applyNumberFormat="1" applyFont="1" applyFill="1" applyBorder="1"/>
    <xf numFmtId="189" fontId="4" fillId="3" borderId="7" xfId="1" applyNumberFormat="1" applyFont="1" applyFill="1" applyBorder="1"/>
    <xf numFmtId="187" fontId="4" fillId="0" borderId="8" xfId="0" applyNumberFormat="1" applyFont="1" applyBorder="1"/>
    <xf numFmtId="188" fontId="4" fillId="9" borderId="7" xfId="1" applyNumberFormat="1" applyFont="1" applyFill="1" applyBorder="1"/>
    <xf numFmtId="189" fontId="4" fillId="9" borderId="7" xfId="1" applyNumberFormat="1" applyFont="1" applyFill="1" applyBorder="1"/>
    <xf numFmtId="188" fontId="4" fillId="10" borderId="7" xfId="1" applyNumberFormat="1" applyFont="1" applyFill="1" applyBorder="1"/>
    <xf numFmtId="189" fontId="4" fillId="10" borderId="7" xfId="1" applyNumberFormat="1" applyFont="1" applyFill="1" applyBorder="1"/>
    <xf numFmtId="1" fontId="3" fillId="6" borderId="8" xfId="0" applyNumberFormat="1" applyFont="1" applyFill="1" applyBorder="1"/>
    <xf numFmtId="2" fontId="3" fillId="6" borderId="8" xfId="0" applyNumberFormat="1" applyFont="1" applyFill="1" applyBorder="1"/>
    <xf numFmtId="1" fontId="3" fillId="7" borderId="8" xfId="0" applyNumberFormat="1" applyFont="1" applyFill="1" applyBorder="1"/>
    <xf numFmtId="2" fontId="3" fillId="7" borderId="8" xfId="0" applyNumberFormat="1" applyFont="1" applyFill="1" applyBorder="1"/>
    <xf numFmtId="1" fontId="3" fillId="8" borderId="8" xfId="0" applyNumberFormat="1" applyFont="1" applyFill="1" applyBorder="1"/>
    <xf numFmtId="2" fontId="3" fillId="8" borderId="8" xfId="0" applyNumberFormat="1" applyFont="1" applyFill="1" applyBorder="1"/>
    <xf numFmtId="0" fontId="3" fillId="2" borderId="8" xfId="0" quotePrefix="1" applyNumberFormat="1" applyFont="1" applyFill="1" applyBorder="1"/>
    <xf numFmtId="0" fontId="6" fillId="2" borderId="10" xfId="0" quotePrefix="1" applyNumberFormat="1" applyFont="1" applyFill="1" applyBorder="1"/>
    <xf numFmtId="0" fontId="6" fillId="2" borderId="6" xfId="0" quotePrefix="1" applyNumberFormat="1" applyFont="1" applyFill="1" applyBorder="1"/>
    <xf numFmtId="187" fontId="4" fillId="0" borderId="0" xfId="0" applyNumberFormat="1" applyFont="1" applyBorder="1"/>
    <xf numFmtId="0" fontId="6" fillId="2" borderId="9" xfId="0" quotePrefix="1" applyNumberFormat="1" applyFont="1" applyFill="1" applyBorder="1"/>
    <xf numFmtId="187" fontId="4" fillId="0" borderId="11" xfId="0" applyNumberFormat="1" applyFont="1" applyBorder="1"/>
    <xf numFmtId="1" fontId="3" fillId="6" borderId="10" xfId="0" applyNumberFormat="1" applyFont="1" applyFill="1" applyBorder="1"/>
    <xf numFmtId="2" fontId="3" fillId="6" borderId="10" xfId="0" applyNumberFormat="1" applyFont="1" applyFill="1" applyBorder="1"/>
    <xf numFmtId="1" fontId="3" fillId="7" borderId="10" xfId="0" applyNumberFormat="1" applyFont="1" applyFill="1" applyBorder="1"/>
    <xf numFmtId="2" fontId="3" fillId="7" borderId="10" xfId="0" applyNumberFormat="1" applyFont="1" applyFill="1" applyBorder="1"/>
    <xf numFmtId="1" fontId="3" fillId="8" borderId="10" xfId="0" applyNumberFormat="1" applyFont="1" applyFill="1" applyBorder="1"/>
    <xf numFmtId="2" fontId="3" fillId="8" borderId="10" xfId="0" applyNumberFormat="1" applyFont="1" applyFill="1" applyBorder="1"/>
    <xf numFmtId="187" fontId="5" fillId="2" borderId="1" xfId="1" applyNumberFormat="1" applyFont="1" applyFill="1" applyBorder="1"/>
    <xf numFmtId="187" fontId="3" fillId="11" borderId="1" xfId="1" applyNumberFormat="1" applyFont="1" applyFill="1" applyBorder="1"/>
    <xf numFmtId="189" fontId="4" fillId="11" borderId="7" xfId="1" applyNumberFormat="1" applyFont="1" applyFill="1" applyBorder="1"/>
    <xf numFmtId="1" fontId="3" fillId="0" borderId="1" xfId="0" applyNumberFormat="1" applyFont="1" applyBorder="1"/>
    <xf numFmtId="1" fontId="3" fillId="11" borderId="1" xfId="0" applyNumberFormat="1" applyFont="1" applyFill="1" applyBorder="1"/>
    <xf numFmtId="187" fontId="4" fillId="0" borderId="1" xfId="0" applyNumberFormat="1" applyFont="1" applyBorder="1"/>
    <xf numFmtId="1" fontId="4" fillId="11" borderId="8" xfId="0" applyNumberFormat="1" applyFont="1" applyFill="1" applyBorder="1"/>
    <xf numFmtId="187" fontId="3" fillId="6" borderId="1" xfId="1" applyNumberFormat="1" applyFont="1" applyFill="1" applyBorder="1"/>
    <xf numFmtId="2" fontId="3" fillId="6" borderId="1" xfId="0" applyNumberFormat="1" applyFont="1" applyFill="1" applyBorder="1"/>
    <xf numFmtId="187" fontId="3" fillId="7" borderId="1" xfId="1" applyNumberFormat="1" applyFont="1" applyFill="1" applyBorder="1"/>
    <xf numFmtId="2" fontId="3" fillId="7" borderId="1" xfId="0" applyNumberFormat="1" applyFont="1" applyFill="1" applyBorder="1"/>
    <xf numFmtId="1" fontId="3" fillId="8" borderId="1" xfId="0" applyNumberFormat="1" applyFont="1" applyFill="1" applyBorder="1"/>
    <xf numFmtId="2" fontId="3" fillId="8" borderId="1" xfId="0" applyNumberFormat="1" applyFont="1" applyFill="1" applyBorder="1"/>
    <xf numFmtId="1" fontId="3" fillId="6" borderId="1" xfId="0" applyNumberFormat="1" applyFont="1" applyFill="1" applyBorder="1"/>
    <xf numFmtId="1" fontId="3" fillId="7" borderId="1" xfId="0" applyNumberFormat="1" applyFont="1" applyFill="1" applyBorder="1"/>
    <xf numFmtId="0" fontId="6" fillId="0" borderId="6" xfId="0" applyNumberFormat="1" applyFont="1" applyFill="1" applyBorder="1"/>
  </cellXfs>
  <cellStyles count="3">
    <cellStyle name="Comma" xfId="1" builtinId="3"/>
    <cellStyle name="Normal" xfId="0" builtinId="0"/>
    <cellStyle name="ปกติ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3"/>
  <sheetViews>
    <sheetView tabSelected="1" topLeftCell="Q67" zoomScale="115" zoomScaleNormal="115" workbookViewId="0">
      <selection activeCell="AJ82" sqref="AJ82"/>
    </sheetView>
  </sheetViews>
  <sheetFormatPr defaultRowHeight="14.25" x14ac:dyDescent="0.2"/>
  <cols>
    <col min="2" max="2" width="10.25" customWidth="1"/>
  </cols>
  <sheetData>
    <row r="1" spans="1:59" ht="21" x14ac:dyDescent="0.3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  <c r="P1" s="1"/>
      <c r="Q1" s="1"/>
      <c r="R1" s="1"/>
      <c r="S1" s="1"/>
      <c r="T1" s="1"/>
      <c r="U1" s="2"/>
      <c r="V1" s="1"/>
      <c r="W1" s="1"/>
      <c r="X1" s="1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9" ht="21" x14ac:dyDescent="0.3">
      <c r="A2" s="4" t="s">
        <v>1</v>
      </c>
      <c r="B2" s="5" t="s">
        <v>2</v>
      </c>
      <c r="C2" s="6" t="s">
        <v>3</v>
      </c>
      <c r="D2" s="7" t="s">
        <v>4</v>
      </c>
      <c r="E2" s="7"/>
      <c r="F2" s="7"/>
      <c r="G2" s="7"/>
      <c r="H2" s="7"/>
      <c r="I2" s="7"/>
      <c r="J2" s="5" t="s">
        <v>5</v>
      </c>
      <c r="K2" s="5" t="s">
        <v>6</v>
      </c>
      <c r="L2" s="5" t="s">
        <v>7</v>
      </c>
      <c r="M2" s="7" t="s">
        <v>8</v>
      </c>
      <c r="N2" s="7"/>
      <c r="O2" s="7"/>
      <c r="P2" s="7"/>
      <c r="Q2" s="7"/>
      <c r="R2" s="7"/>
      <c r="S2" s="5" t="s">
        <v>9</v>
      </c>
      <c r="T2" s="5" t="s">
        <v>10</v>
      </c>
      <c r="U2" s="5" t="s">
        <v>11</v>
      </c>
      <c r="V2" s="7" t="s">
        <v>12</v>
      </c>
      <c r="W2" s="7"/>
      <c r="X2" s="7"/>
      <c r="Y2" s="7"/>
      <c r="Z2" s="7"/>
      <c r="AA2" s="7"/>
      <c r="AB2" s="5" t="s">
        <v>13</v>
      </c>
      <c r="AC2" s="5" t="s">
        <v>14</v>
      </c>
      <c r="AD2" s="5" t="s">
        <v>15</v>
      </c>
      <c r="AE2" s="7" t="s">
        <v>16</v>
      </c>
      <c r="AF2" s="7"/>
      <c r="AG2" s="7"/>
      <c r="AH2" s="7"/>
      <c r="AI2" s="7"/>
      <c r="AJ2" s="7"/>
      <c r="AK2" s="5" t="s">
        <v>17</v>
      </c>
      <c r="AL2" s="5" t="s">
        <v>18</v>
      </c>
      <c r="AM2" s="5" t="s">
        <v>19</v>
      </c>
      <c r="AN2" s="8" t="s">
        <v>20</v>
      </c>
      <c r="AO2" s="8"/>
      <c r="AP2" s="9" t="s">
        <v>21</v>
      </c>
      <c r="AQ2" s="10"/>
      <c r="AR2" s="10"/>
      <c r="AS2" s="10"/>
      <c r="AT2" s="10"/>
      <c r="AU2" s="10"/>
      <c r="AV2" s="10"/>
      <c r="AW2" s="11"/>
      <c r="AX2" s="12" t="s">
        <v>22</v>
      </c>
      <c r="AY2" s="13"/>
      <c r="AZ2" s="14" t="s">
        <v>23</v>
      </c>
      <c r="BA2" s="15"/>
      <c r="BB2" s="16" t="s">
        <v>24</v>
      </c>
      <c r="BC2" s="17"/>
      <c r="BD2" s="12" t="s">
        <v>25</v>
      </c>
      <c r="BE2" s="13"/>
      <c r="BF2" s="18" t="s">
        <v>26</v>
      </c>
      <c r="BG2" s="18"/>
    </row>
    <row r="3" spans="1:59" ht="18.75" x14ac:dyDescent="0.3">
      <c r="A3" s="4"/>
      <c r="B3" s="19"/>
      <c r="C3" s="20"/>
      <c r="D3" s="21" t="s">
        <v>27</v>
      </c>
      <c r="E3" s="21"/>
      <c r="F3" s="21" t="s">
        <v>28</v>
      </c>
      <c r="G3" s="21"/>
      <c r="H3" s="21" t="s">
        <v>29</v>
      </c>
      <c r="I3" s="21"/>
      <c r="J3" s="19"/>
      <c r="K3" s="19"/>
      <c r="L3" s="19"/>
      <c r="M3" s="22" t="s">
        <v>30</v>
      </c>
      <c r="N3" s="23"/>
      <c r="O3" s="22" t="s">
        <v>31</v>
      </c>
      <c r="P3" s="23"/>
      <c r="Q3" s="22" t="s">
        <v>32</v>
      </c>
      <c r="R3" s="23"/>
      <c r="S3" s="19"/>
      <c r="T3" s="19"/>
      <c r="U3" s="19"/>
      <c r="V3" s="21" t="s">
        <v>33</v>
      </c>
      <c r="W3" s="21"/>
      <c r="X3" s="21" t="s">
        <v>34</v>
      </c>
      <c r="Y3" s="21"/>
      <c r="Z3" s="21" t="s">
        <v>35</v>
      </c>
      <c r="AA3" s="21"/>
      <c r="AB3" s="19"/>
      <c r="AC3" s="19"/>
      <c r="AD3" s="19"/>
      <c r="AE3" s="21" t="s">
        <v>36</v>
      </c>
      <c r="AF3" s="21"/>
      <c r="AG3" s="21" t="s">
        <v>37</v>
      </c>
      <c r="AH3" s="21"/>
      <c r="AI3" s="21" t="s">
        <v>38</v>
      </c>
      <c r="AJ3" s="21"/>
      <c r="AK3" s="19"/>
      <c r="AL3" s="19"/>
      <c r="AM3" s="19"/>
      <c r="AN3" s="8"/>
      <c r="AO3" s="8"/>
      <c r="AP3" s="24" t="s">
        <v>39</v>
      </c>
      <c r="AQ3" s="25"/>
      <c r="AR3" s="26" t="s">
        <v>40</v>
      </c>
      <c r="AS3" s="27"/>
      <c r="AT3" s="24" t="s">
        <v>41</v>
      </c>
      <c r="AU3" s="25"/>
      <c r="AV3" s="26" t="s">
        <v>42</v>
      </c>
      <c r="AW3" s="27"/>
      <c r="AX3" s="28" t="s">
        <v>43</v>
      </c>
      <c r="AY3" s="28" t="s">
        <v>44</v>
      </c>
      <c r="AZ3" s="29" t="s">
        <v>45</v>
      </c>
      <c r="BA3" s="30" t="s">
        <v>46</v>
      </c>
      <c r="BB3" s="31" t="s">
        <v>47</v>
      </c>
      <c r="BC3" s="32" t="s">
        <v>48</v>
      </c>
      <c r="BD3" s="28" t="s">
        <v>49</v>
      </c>
      <c r="BE3" s="28" t="s">
        <v>50</v>
      </c>
      <c r="BF3" s="33" t="s">
        <v>51</v>
      </c>
      <c r="BG3" s="33" t="s">
        <v>52</v>
      </c>
    </row>
    <row r="4" spans="1:59" ht="37.5" x14ac:dyDescent="0.2">
      <c r="A4" s="4"/>
      <c r="B4" s="34"/>
      <c r="C4" s="35"/>
      <c r="D4" s="36" t="s">
        <v>53</v>
      </c>
      <c r="E4" s="37" t="s">
        <v>54</v>
      </c>
      <c r="F4" s="36" t="s">
        <v>53</v>
      </c>
      <c r="G4" s="37" t="s">
        <v>54</v>
      </c>
      <c r="H4" s="36" t="s">
        <v>53</v>
      </c>
      <c r="I4" s="37" t="s">
        <v>54</v>
      </c>
      <c r="J4" s="34"/>
      <c r="K4" s="34"/>
      <c r="L4" s="34"/>
      <c r="M4" s="36" t="s">
        <v>53</v>
      </c>
      <c r="N4" s="37" t="s">
        <v>54</v>
      </c>
      <c r="O4" s="36" t="s">
        <v>53</v>
      </c>
      <c r="P4" s="37" t="s">
        <v>54</v>
      </c>
      <c r="Q4" s="36" t="s">
        <v>53</v>
      </c>
      <c r="R4" s="37" t="s">
        <v>54</v>
      </c>
      <c r="S4" s="34"/>
      <c r="T4" s="34"/>
      <c r="U4" s="34"/>
      <c r="V4" s="36" t="s">
        <v>53</v>
      </c>
      <c r="W4" s="37" t="s">
        <v>54</v>
      </c>
      <c r="X4" s="36" t="s">
        <v>53</v>
      </c>
      <c r="Y4" s="37" t="s">
        <v>54</v>
      </c>
      <c r="Z4" s="36" t="s">
        <v>53</v>
      </c>
      <c r="AA4" s="37" t="s">
        <v>54</v>
      </c>
      <c r="AB4" s="34"/>
      <c r="AC4" s="34"/>
      <c r="AD4" s="34"/>
      <c r="AE4" s="36" t="s">
        <v>53</v>
      </c>
      <c r="AF4" s="37" t="s">
        <v>54</v>
      </c>
      <c r="AG4" s="36" t="s">
        <v>53</v>
      </c>
      <c r="AH4" s="37" t="s">
        <v>54</v>
      </c>
      <c r="AI4" s="36" t="s">
        <v>53</v>
      </c>
      <c r="AJ4" s="37" t="s">
        <v>54</v>
      </c>
      <c r="AK4" s="34"/>
      <c r="AL4" s="34"/>
      <c r="AM4" s="34"/>
      <c r="AN4" s="36" t="s">
        <v>53</v>
      </c>
      <c r="AO4" s="37" t="s">
        <v>54</v>
      </c>
      <c r="AP4" s="38" t="s">
        <v>55</v>
      </c>
      <c r="AQ4" s="38" t="s">
        <v>56</v>
      </c>
      <c r="AR4" s="39" t="s">
        <v>55</v>
      </c>
      <c r="AS4" s="39" t="s">
        <v>56</v>
      </c>
      <c r="AT4" s="38" t="s">
        <v>55</v>
      </c>
      <c r="AU4" s="38" t="s">
        <v>56</v>
      </c>
      <c r="AV4" s="39" t="s">
        <v>55</v>
      </c>
      <c r="AW4" s="39" t="s">
        <v>56</v>
      </c>
      <c r="AX4" s="28"/>
      <c r="AY4" s="28"/>
      <c r="AZ4" s="29"/>
      <c r="BA4" s="33"/>
      <c r="BB4" s="31"/>
      <c r="BC4" s="40"/>
      <c r="BD4" s="28"/>
      <c r="BE4" s="28"/>
      <c r="BF4" s="29"/>
      <c r="BG4" s="29"/>
    </row>
    <row r="5" spans="1:59" ht="21.75" x14ac:dyDescent="0.5">
      <c r="A5" s="41" t="s">
        <v>57</v>
      </c>
      <c r="B5" s="42">
        <v>466165</v>
      </c>
      <c r="C5" s="43">
        <v>11</v>
      </c>
      <c r="D5" s="44">
        <v>17</v>
      </c>
      <c r="E5" s="45">
        <f t="shared" ref="E5:E68" si="0">D5-(D5*35/100)</f>
        <v>11.05</v>
      </c>
      <c r="F5" s="44">
        <v>17</v>
      </c>
      <c r="G5" s="45">
        <f t="shared" ref="G5:G68" si="1">F5-(F5*35/100)</f>
        <v>11.05</v>
      </c>
      <c r="H5" s="44">
        <v>14</v>
      </c>
      <c r="I5" s="45">
        <f t="shared" ref="I5:I68" si="2">H5-(H5*35/100)</f>
        <v>9.1</v>
      </c>
      <c r="J5" s="46">
        <f>SUM(D5,F5,H5)</f>
        <v>48</v>
      </c>
      <c r="K5" s="46">
        <f>SUM(E5,G5,I5)</f>
        <v>31.200000000000003</v>
      </c>
      <c r="L5" s="47">
        <f t="shared" ref="L5:L68" si="3">(SUM(E5,G5,I5))/$B5*100000</f>
        <v>6.6929091630645798</v>
      </c>
      <c r="M5" s="44">
        <v>13.5</v>
      </c>
      <c r="N5" s="45">
        <f>M5-(M5*35/100)</f>
        <v>8.7750000000000004</v>
      </c>
      <c r="O5" s="44">
        <v>16</v>
      </c>
      <c r="P5" s="45">
        <f t="shared" ref="P5:P68" si="4">O5-(O5*35/100)</f>
        <v>10.4</v>
      </c>
      <c r="Q5" s="44">
        <v>16.5</v>
      </c>
      <c r="R5" s="45">
        <f t="shared" ref="R5:R68" si="5">Q5-(Q5*35/100)</f>
        <v>10.725</v>
      </c>
      <c r="S5" s="46">
        <f>SUM(M5,O5,Q5)</f>
        <v>46</v>
      </c>
      <c r="T5" s="46">
        <f>SUM(N5,P5,R5)</f>
        <v>29.9</v>
      </c>
      <c r="U5" s="47">
        <f t="shared" ref="U5:U68" si="6">(SUM(N5,P5,R5))/$B5*100000</f>
        <v>6.4140379479368885</v>
      </c>
      <c r="V5" s="44">
        <v>13</v>
      </c>
      <c r="W5" s="45">
        <f t="shared" ref="W5:W68" si="7">V5-(V5*35/100)</f>
        <v>8.4499999999999993</v>
      </c>
      <c r="X5" s="44">
        <v>15.5</v>
      </c>
      <c r="Y5" s="45">
        <f t="shared" ref="Y5:Y68" si="8">X5-(X5*35/100)</f>
        <v>10.074999999999999</v>
      </c>
      <c r="Z5" s="44">
        <v>14.5</v>
      </c>
      <c r="AA5" s="45">
        <f t="shared" ref="AA5:AA68" si="9">Z5-(Z5*35/100)</f>
        <v>9.4250000000000007</v>
      </c>
      <c r="AB5" s="46">
        <f>SUM(V5,X5,Z5)</f>
        <v>43</v>
      </c>
      <c r="AC5" s="46">
        <f>SUM(W5,Y5,AA5)</f>
        <v>27.95</v>
      </c>
      <c r="AD5" s="47">
        <f t="shared" ref="AD5:AD68" si="10">(SUM(W5,Y5,AA5))/$B5*100000</f>
        <v>5.9957311252453529</v>
      </c>
      <c r="AE5" s="44">
        <v>16.5</v>
      </c>
      <c r="AF5" s="45">
        <f t="shared" ref="AF5:AF68" si="11">AE5-(AE5*35/100)</f>
        <v>10.725</v>
      </c>
      <c r="AG5" s="44">
        <v>13.5</v>
      </c>
      <c r="AH5" s="45">
        <f t="shared" ref="AH5:AH68" si="12">AG5-(AG5*35/100)</f>
        <v>8.7750000000000004</v>
      </c>
      <c r="AI5" s="44">
        <v>12.5</v>
      </c>
      <c r="AJ5" s="45">
        <f t="shared" ref="AJ5:AJ68" si="13">AI5-(AI5*35/100)</f>
        <v>8.125</v>
      </c>
      <c r="AK5" s="46">
        <f>SUM(AE5,AG5,AI5)</f>
        <v>42.5</v>
      </c>
      <c r="AL5" s="46">
        <f>SUM(AF5,AH5,AJ5)</f>
        <v>27.625</v>
      </c>
      <c r="AM5" s="47">
        <f t="shared" ref="AM5:AM68" si="14">(SUM(AF5,AH5,AJ5))/$B5*100000</f>
        <v>5.9260133214634303</v>
      </c>
      <c r="AN5" s="48">
        <f t="shared" ref="AN5:AN68" si="15">M5+O5+Q5+V5+X5+Z5+AE5+AG5+AI5+D5+F5+H5</f>
        <v>179.5</v>
      </c>
      <c r="AO5" s="45">
        <f t="shared" ref="AO5:AO68" si="16">AN5-(AN5*35/100)</f>
        <v>116.675</v>
      </c>
      <c r="AP5" s="49">
        <f>SUM(K5)</f>
        <v>31.200000000000003</v>
      </c>
      <c r="AQ5" s="50">
        <f>SUM(L5)</f>
        <v>6.6929091630645798</v>
      </c>
      <c r="AR5" s="51">
        <f>SUM(T5,K5)</f>
        <v>61.1</v>
      </c>
      <c r="AS5" s="52">
        <f>SUM(U5,L5)</f>
        <v>13.106947111001467</v>
      </c>
      <c r="AT5" s="49">
        <f>SUM(T5,AC5,K5)</f>
        <v>89.05</v>
      </c>
      <c r="AU5" s="50">
        <f>SUM(U5,AD5,L5)</f>
        <v>19.10267823624682</v>
      </c>
      <c r="AV5" s="51">
        <f>SUM(T5,AC5,AL5,K5)</f>
        <v>116.675</v>
      </c>
      <c r="AW5" s="52">
        <f>(SUM(N5,P5,R5,W5,Y5,AA5,AF5,AH5,AJ5,E5,G5,I5))/B5*100000</f>
        <v>25.028691557710246</v>
      </c>
      <c r="AX5" s="53">
        <f>AN5*0.79</f>
        <v>141.80500000000001</v>
      </c>
      <c r="AY5" s="54">
        <f t="shared" ref="AY5:AY68" si="17">AN5*0.79/B5*100000</f>
        <v>30.419486662447849</v>
      </c>
      <c r="AZ5" s="55">
        <f>AN5*0.72</f>
        <v>129.24</v>
      </c>
      <c r="BA5" s="56">
        <f t="shared" ref="BA5:BA68" si="18">AN5*0.72/B5*100000</f>
        <v>27.724089110079053</v>
      </c>
      <c r="BB5" s="57">
        <f>AN5*0.65</f>
        <v>116.675</v>
      </c>
      <c r="BC5" s="58">
        <f t="shared" ref="BC5:BC68" si="19">AN5*0.65/B5*100000</f>
        <v>25.028691557710253</v>
      </c>
      <c r="BD5" s="53">
        <f>AN5*0.58</f>
        <v>104.11</v>
      </c>
      <c r="BE5" s="54">
        <f t="shared" ref="BE5:BE68" si="20">AN5*0.58/B5*100000</f>
        <v>22.333294005341454</v>
      </c>
      <c r="BF5" s="55">
        <f>AN5*0.51</f>
        <v>91.545000000000002</v>
      </c>
      <c r="BG5" s="56">
        <f t="shared" ref="BG5:BG68" si="21">AN5*0.51/B5*100000</f>
        <v>19.637896452972662</v>
      </c>
    </row>
    <row r="6" spans="1:59" ht="21.75" x14ac:dyDescent="0.5">
      <c r="A6" s="41" t="s">
        <v>58</v>
      </c>
      <c r="B6" s="42">
        <v>5586320</v>
      </c>
      <c r="C6" s="43">
        <v>13</v>
      </c>
      <c r="D6" s="44">
        <v>72</v>
      </c>
      <c r="E6" s="45">
        <f t="shared" si="0"/>
        <v>46.8</v>
      </c>
      <c r="F6" s="44">
        <v>67.5</v>
      </c>
      <c r="G6" s="45">
        <f t="shared" si="1"/>
        <v>43.875</v>
      </c>
      <c r="H6" s="44">
        <v>81.5</v>
      </c>
      <c r="I6" s="45">
        <f t="shared" si="2"/>
        <v>52.975000000000001</v>
      </c>
      <c r="J6" s="46">
        <f t="shared" ref="J6:K69" si="22">SUM(D6,F6,H6)</f>
        <v>221</v>
      </c>
      <c r="K6" s="46">
        <f t="shared" si="22"/>
        <v>143.65</v>
      </c>
      <c r="L6" s="47">
        <f t="shared" si="3"/>
        <v>2.5714602815449172</v>
      </c>
      <c r="M6" s="44">
        <v>76.5</v>
      </c>
      <c r="N6" s="45">
        <f t="shared" ref="N6:N69" si="23">M6-(M6*35/100)</f>
        <v>49.725000000000001</v>
      </c>
      <c r="O6" s="44">
        <v>61</v>
      </c>
      <c r="P6" s="45">
        <f t="shared" si="4"/>
        <v>39.65</v>
      </c>
      <c r="Q6" s="44">
        <v>77</v>
      </c>
      <c r="R6" s="45">
        <f t="shared" si="5"/>
        <v>50.05</v>
      </c>
      <c r="S6" s="46">
        <f t="shared" ref="S6:T69" si="24">SUM(M6,O6,Q6)</f>
        <v>214.5</v>
      </c>
      <c r="T6" s="46">
        <f t="shared" si="24"/>
        <v>139.42500000000001</v>
      </c>
      <c r="U6" s="47">
        <f t="shared" si="6"/>
        <v>2.4958290967935959</v>
      </c>
      <c r="V6" s="44">
        <v>71</v>
      </c>
      <c r="W6" s="45">
        <f t="shared" si="7"/>
        <v>46.15</v>
      </c>
      <c r="X6" s="44">
        <v>63.5</v>
      </c>
      <c r="Y6" s="45">
        <f t="shared" si="8"/>
        <v>41.274999999999999</v>
      </c>
      <c r="Z6" s="44">
        <v>69</v>
      </c>
      <c r="AA6" s="45">
        <f t="shared" si="9"/>
        <v>44.85</v>
      </c>
      <c r="AB6" s="46">
        <f t="shared" ref="AB6:AC69" si="25">SUM(V6,X6,Z6)</f>
        <v>203.5</v>
      </c>
      <c r="AC6" s="46">
        <f t="shared" si="25"/>
        <v>132.27500000000001</v>
      </c>
      <c r="AD6" s="47">
        <f t="shared" si="10"/>
        <v>2.367837861060591</v>
      </c>
      <c r="AE6" s="44">
        <v>70.5</v>
      </c>
      <c r="AF6" s="45">
        <f t="shared" si="11"/>
        <v>45.825000000000003</v>
      </c>
      <c r="AG6" s="44">
        <v>57</v>
      </c>
      <c r="AH6" s="45">
        <f t="shared" si="12"/>
        <v>37.049999999999997</v>
      </c>
      <c r="AI6" s="44">
        <v>62.5</v>
      </c>
      <c r="AJ6" s="45">
        <f t="shared" si="13"/>
        <v>40.625</v>
      </c>
      <c r="AK6" s="46">
        <f t="shared" ref="AK6:AL69" si="26">SUM(AE6,AG6,AI6)</f>
        <v>190</v>
      </c>
      <c r="AL6" s="46">
        <f t="shared" si="26"/>
        <v>123.5</v>
      </c>
      <c r="AM6" s="47">
        <f t="shared" si="14"/>
        <v>2.2107577081155396</v>
      </c>
      <c r="AN6" s="48">
        <f t="shared" si="15"/>
        <v>829</v>
      </c>
      <c r="AO6" s="45">
        <f t="shared" si="16"/>
        <v>538.85</v>
      </c>
      <c r="AP6" s="49">
        <f t="shared" ref="AP6:AQ69" si="27">SUM(K6)</f>
        <v>143.65</v>
      </c>
      <c r="AQ6" s="50">
        <f t="shared" si="27"/>
        <v>2.5714602815449172</v>
      </c>
      <c r="AR6" s="51">
        <f t="shared" ref="AR6:AS69" si="28">SUM(T6,K6)</f>
        <v>283.07500000000005</v>
      </c>
      <c r="AS6" s="52">
        <f t="shared" si="28"/>
        <v>5.0672893783385131</v>
      </c>
      <c r="AT6" s="49">
        <f t="shared" ref="AT6:AU69" si="29">SUM(T6,AC6,K6)</f>
        <v>415.35</v>
      </c>
      <c r="AU6" s="50">
        <f t="shared" si="29"/>
        <v>7.4351272393991046</v>
      </c>
      <c r="AV6" s="51">
        <f t="shared" ref="AV6:AV69" si="30">SUM(T6,AC6,AL6,K6)</f>
        <v>538.85</v>
      </c>
      <c r="AW6" s="52">
        <f t="shared" ref="AW6:AW69" si="31">(SUM(N6,P6,R6,W6,Y6,AA6,AF6,AH6,AJ6,E6,G6,I6))/B6*100000</f>
        <v>9.6458849475146433</v>
      </c>
      <c r="AX6" s="53">
        <f t="shared" ref="AX6:AX69" si="32">AN6*0.79</f>
        <v>654.91000000000008</v>
      </c>
      <c r="AY6" s="54">
        <f t="shared" si="17"/>
        <v>11.723460166979336</v>
      </c>
      <c r="AZ6" s="55">
        <f t="shared" ref="AZ6:AZ69" si="33">AN6*0.72</f>
        <v>596.88</v>
      </c>
      <c r="BA6" s="56">
        <f t="shared" si="18"/>
        <v>10.684672557246989</v>
      </c>
      <c r="BB6" s="57">
        <f t="shared" ref="BB6:BB69" si="34">AN6*0.65</f>
        <v>538.85</v>
      </c>
      <c r="BC6" s="58">
        <f t="shared" si="19"/>
        <v>9.6458849475146433</v>
      </c>
      <c r="BD6" s="53">
        <f t="shared" ref="BD6:BD69" si="35">AN6*0.58</f>
        <v>480.82</v>
      </c>
      <c r="BE6" s="54">
        <f t="shared" si="20"/>
        <v>8.6070973377822977</v>
      </c>
      <c r="BF6" s="55">
        <f t="shared" ref="BF6:BF69" si="36">AN6*0.51</f>
        <v>422.79</v>
      </c>
      <c r="BG6" s="56">
        <f t="shared" si="21"/>
        <v>7.5683097280499503</v>
      </c>
    </row>
    <row r="7" spans="1:59" ht="21.75" x14ac:dyDescent="0.5">
      <c r="A7" s="41" t="s">
        <v>59</v>
      </c>
      <c r="B7" s="42">
        <v>810876</v>
      </c>
      <c r="C7" s="43">
        <v>5</v>
      </c>
      <c r="D7" s="44">
        <v>32</v>
      </c>
      <c r="E7" s="45">
        <f t="shared" si="0"/>
        <v>20.8</v>
      </c>
      <c r="F7" s="44">
        <v>24</v>
      </c>
      <c r="G7" s="45">
        <f t="shared" si="1"/>
        <v>15.6</v>
      </c>
      <c r="H7" s="44">
        <v>35</v>
      </c>
      <c r="I7" s="45">
        <f t="shared" si="2"/>
        <v>22.75</v>
      </c>
      <c r="J7" s="46">
        <f t="shared" si="22"/>
        <v>91</v>
      </c>
      <c r="K7" s="46">
        <f t="shared" si="22"/>
        <v>59.15</v>
      </c>
      <c r="L7" s="47">
        <f t="shared" si="3"/>
        <v>7.2945801824199998</v>
      </c>
      <c r="M7" s="44">
        <v>31</v>
      </c>
      <c r="N7" s="45">
        <f t="shared" si="23"/>
        <v>20.149999999999999</v>
      </c>
      <c r="O7" s="44">
        <v>26</v>
      </c>
      <c r="P7" s="45">
        <f t="shared" si="4"/>
        <v>16.899999999999999</v>
      </c>
      <c r="Q7" s="44">
        <v>27</v>
      </c>
      <c r="R7" s="45">
        <f t="shared" si="5"/>
        <v>17.55</v>
      </c>
      <c r="S7" s="46">
        <f t="shared" si="24"/>
        <v>84</v>
      </c>
      <c r="T7" s="46">
        <f t="shared" si="24"/>
        <v>54.599999999999994</v>
      </c>
      <c r="U7" s="47">
        <f t="shared" si="6"/>
        <v>6.7334586299261527</v>
      </c>
      <c r="V7" s="44">
        <v>38</v>
      </c>
      <c r="W7" s="45">
        <f t="shared" si="7"/>
        <v>24.7</v>
      </c>
      <c r="X7" s="44">
        <v>24</v>
      </c>
      <c r="Y7" s="45">
        <f t="shared" si="8"/>
        <v>15.6</v>
      </c>
      <c r="Z7" s="44">
        <v>21.5</v>
      </c>
      <c r="AA7" s="45">
        <f t="shared" si="9"/>
        <v>13.975</v>
      </c>
      <c r="AB7" s="46">
        <f t="shared" si="25"/>
        <v>83.5</v>
      </c>
      <c r="AC7" s="46">
        <f t="shared" si="25"/>
        <v>54.274999999999999</v>
      </c>
      <c r="AD7" s="47">
        <f t="shared" si="10"/>
        <v>6.6933785190337369</v>
      </c>
      <c r="AE7" s="44">
        <v>24</v>
      </c>
      <c r="AF7" s="45">
        <f t="shared" si="11"/>
        <v>15.6</v>
      </c>
      <c r="AG7" s="44">
        <v>21</v>
      </c>
      <c r="AH7" s="45">
        <f t="shared" si="12"/>
        <v>13.65</v>
      </c>
      <c r="AI7" s="44">
        <v>25.5</v>
      </c>
      <c r="AJ7" s="45">
        <f t="shared" si="13"/>
        <v>16.574999999999999</v>
      </c>
      <c r="AK7" s="46">
        <f t="shared" si="26"/>
        <v>70.5</v>
      </c>
      <c r="AL7" s="46">
        <f t="shared" si="26"/>
        <v>45.825000000000003</v>
      </c>
      <c r="AM7" s="47">
        <f t="shared" si="14"/>
        <v>5.6512956358308797</v>
      </c>
      <c r="AN7" s="48">
        <f t="shared" si="15"/>
        <v>329</v>
      </c>
      <c r="AO7" s="45">
        <f t="shared" si="16"/>
        <v>213.85</v>
      </c>
      <c r="AP7" s="49">
        <f t="shared" si="27"/>
        <v>59.15</v>
      </c>
      <c r="AQ7" s="50">
        <f t="shared" si="27"/>
        <v>7.2945801824199998</v>
      </c>
      <c r="AR7" s="51">
        <f t="shared" si="28"/>
        <v>113.75</v>
      </c>
      <c r="AS7" s="52">
        <f t="shared" si="28"/>
        <v>14.028038812346153</v>
      </c>
      <c r="AT7" s="49">
        <f t="shared" si="29"/>
        <v>168.02500000000001</v>
      </c>
      <c r="AU7" s="50">
        <f t="shared" si="29"/>
        <v>20.72141733137989</v>
      </c>
      <c r="AV7" s="51">
        <f t="shared" si="30"/>
        <v>213.85</v>
      </c>
      <c r="AW7" s="52">
        <f t="shared" si="31"/>
        <v>26.372712967210763</v>
      </c>
      <c r="AX7" s="53">
        <f t="shared" si="32"/>
        <v>259.91000000000003</v>
      </c>
      <c r="AY7" s="54">
        <f t="shared" si="17"/>
        <v>32.052989606302319</v>
      </c>
      <c r="AZ7" s="55">
        <f t="shared" si="33"/>
        <v>236.88</v>
      </c>
      <c r="BA7" s="56">
        <f t="shared" si="18"/>
        <v>29.212851286756543</v>
      </c>
      <c r="BB7" s="57">
        <f t="shared" si="34"/>
        <v>213.85</v>
      </c>
      <c r="BC7" s="58">
        <f t="shared" si="19"/>
        <v>26.37271296721077</v>
      </c>
      <c r="BD7" s="53">
        <f t="shared" si="35"/>
        <v>190.82</v>
      </c>
      <c r="BE7" s="54">
        <f t="shared" si="20"/>
        <v>23.532574647664994</v>
      </c>
      <c r="BF7" s="55">
        <f t="shared" si="36"/>
        <v>167.79</v>
      </c>
      <c r="BG7" s="56">
        <f t="shared" si="21"/>
        <v>20.692436328119218</v>
      </c>
    </row>
    <row r="8" spans="1:59" ht="21.75" x14ac:dyDescent="0.5">
      <c r="A8" s="41" t="s">
        <v>60</v>
      </c>
      <c r="B8" s="42">
        <v>984914</v>
      </c>
      <c r="C8" s="43">
        <v>7</v>
      </c>
      <c r="D8" s="44">
        <v>17</v>
      </c>
      <c r="E8" s="45">
        <f t="shared" si="0"/>
        <v>11.05</v>
      </c>
      <c r="F8" s="44">
        <v>21.5</v>
      </c>
      <c r="G8" s="45">
        <f t="shared" si="1"/>
        <v>13.975</v>
      </c>
      <c r="H8" s="44">
        <v>20.5</v>
      </c>
      <c r="I8" s="45">
        <f t="shared" si="2"/>
        <v>13.324999999999999</v>
      </c>
      <c r="J8" s="46">
        <f t="shared" si="22"/>
        <v>59</v>
      </c>
      <c r="K8" s="46">
        <f t="shared" si="22"/>
        <v>38.349999999999994</v>
      </c>
      <c r="L8" s="47">
        <f t="shared" si="3"/>
        <v>3.8937409763695099</v>
      </c>
      <c r="M8" s="44">
        <v>18.5</v>
      </c>
      <c r="N8" s="45">
        <f t="shared" si="23"/>
        <v>12.025</v>
      </c>
      <c r="O8" s="44">
        <v>15.5</v>
      </c>
      <c r="P8" s="45">
        <f t="shared" si="4"/>
        <v>10.074999999999999</v>
      </c>
      <c r="Q8" s="44">
        <v>24</v>
      </c>
      <c r="R8" s="45">
        <f t="shared" si="5"/>
        <v>15.6</v>
      </c>
      <c r="S8" s="46">
        <f t="shared" si="24"/>
        <v>58</v>
      </c>
      <c r="T8" s="46">
        <f t="shared" si="24"/>
        <v>37.700000000000003</v>
      </c>
      <c r="U8" s="47">
        <f t="shared" si="6"/>
        <v>3.8277453666005363</v>
      </c>
      <c r="V8" s="44">
        <v>24</v>
      </c>
      <c r="W8" s="45">
        <f t="shared" si="7"/>
        <v>15.6</v>
      </c>
      <c r="X8" s="44">
        <v>17.5</v>
      </c>
      <c r="Y8" s="45">
        <f t="shared" si="8"/>
        <v>11.375</v>
      </c>
      <c r="Z8" s="44">
        <v>20</v>
      </c>
      <c r="AA8" s="45">
        <f t="shared" si="9"/>
        <v>13</v>
      </c>
      <c r="AB8" s="46">
        <f t="shared" si="25"/>
        <v>61.5</v>
      </c>
      <c r="AC8" s="46">
        <f t="shared" si="25"/>
        <v>39.975000000000001</v>
      </c>
      <c r="AD8" s="47">
        <f t="shared" si="10"/>
        <v>4.0587300007919476</v>
      </c>
      <c r="AE8" s="44">
        <v>13</v>
      </c>
      <c r="AF8" s="45">
        <f t="shared" si="11"/>
        <v>8.4499999999999993</v>
      </c>
      <c r="AG8" s="44">
        <v>13.5</v>
      </c>
      <c r="AH8" s="45">
        <f t="shared" si="12"/>
        <v>8.7750000000000004</v>
      </c>
      <c r="AI8" s="44">
        <v>14</v>
      </c>
      <c r="AJ8" s="45">
        <f t="shared" si="13"/>
        <v>9.1</v>
      </c>
      <c r="AK8" s="46">
        <f t="shared" si="26"/>
        <v>40.5</v>
      </c>
      <c r="AL8" s="46">
        <f t="shared" si="26"/>
        <v>26.325000000000003</v>
      </c>
      <c r="AM8" s="47">
        <f t="shared" si="14"/>
        <v>2.6728221956434779</v>
      </c>
      <c r="AN8" s="48">
        <f t="shared" si="15"/>
        <v>219</v>
      </c>
      <c r="AO8" s="45">
        <f t="shared" si="16"/>
        <v>142.35</v>
      </c>
      <c r="AP8" s="49">
        <f t="shared" si="27"/>
        <v>38.349999999999994</v>
      </c>
      <c r="AQ8" s="50">
        <f t="shared" si="27"/>
        <v>3.8937409763695099</v>
      </c>
      <c r="AR8" s="51">
        <f t="shared" si="28"/>
        <v>76.05</v>
      </c>
      <c r="AS8" s="52">
        <f t="shared" si="28"/>
        <v>7.7214863429700458</v>
      </c>
      <c r="AT8" s="49">
        <f t="shared" si="29"/>
        <v>116.02500000000001</v>
      </c>
      <c r="AU8" s="50">
        <f t="shared" si="29"/>
        <v>11.780216343761992</v>
      </c>
      <c r="AV8" s="51">
        <f t="shared" si="30"/>
        <v>142.35000000000002</v>
      </c>
      <c r="AW8" s="52">
        <f t="shared" si="31"/>
        <v>14.453038539405469</v>
      </c>
      <c r="AX8" s="53">
        <f t="shared" si="32"/>
        <v>173.01000000000002</v>
      </c>
      <c r="AY8" s="54">
        <f t="shared" si="17"/>
        <v>17.566000686354343</v>
      </c>
      <c r="AZ8" s="55">
        <f t="shared" si="33"/>
        <v>157.68</v>
      </c>
      <c r="BA8" s="56">
        <f t="shared" si="18"/>
        <v>16.009519612879906</v>
      </c>
      <c r="BB8" s="57">
        <f t="shared" si="34"/>
        <v>142.35</v>
      </c>
      <c r="BC8" s="58">
        <f t="shared" si="19"/>
        <v>14.453038539405469</v>
      </c>
      <c r="BD8" s="53">
        <f t="shared" si="35"/>
        <v>127.02</v>
      </c>
      <c r="BE8" s="54">
        <f t="shared" si="20"/>
        <v>12.896557465931036</v>
      </c>
      <c r="BF8" s="55">
        <f t="shared" si="36"/>
        <v>111.69</v>
      </c>
      <c r="BG8" s="56">
        <f t="shared" si="21"/>
        <v>11.3400763924566</v>
      </c>
    </row>
    <row r="9" spans="1:59" ht="21.75" x14ac:dyDescent="0.5">
      <c r="A9" s="41" t="s">
        <v>61</v>
      </c>
      <c r="B9" s="42">
        <v>728058</v>
      </c>
      <c r="C9" s="43">
        <v>3</v>
      </c>
      <c r="D9" s="44">
        <v>20</v>
      </c>
      <c r="E9" s="45">
        <f t="shared" si="0"/>
        <v>13</v>
      </c>
      <c r="F9" s="44">
        <v>19</v>
      </c>
      <c r="G9" s="45">
        <f t="shared" si="1"/>
        <v>12.35</v>
      </c>
      <c r="H9" s="44">
        <v>25.5</v>
      </c>
      <c r="I9" s="45">
        <f t="shared" si="2"/>
        <v>16.574999999999999</v>
      </c>
      <c r="J9" s="46">
        <f t="shared" si="22"/>
        <v>64.5</v>
      </c>
      <c r="K9" s="46">
        <f t="shared" si="22"/>
        <v>41.924999999999997</v>
      </c>
      <c r="L9" s="47">
        <f t="shared" si="3"/>
        <v>5.7584697922418266</v>
      </c>
      <c r="M9" s="44">
        <v>27.5</v>
      </c>
      <c r="N9" s="45">
        <f t="shared" si="23"/>
        <v>17.875</v>
      </c>
      <c r="O9" s="44">
        <v>20.5</v>
      </c>
      <c r="P9" s="45">
        <f t="shared" si="4"/>
        <v>13.324999999999999</v>
      </c>
      <c r="Q9" s="44">
        <v>25</v>
      </c>
      <c r="R9" s="45">
        <f>Q9-(Q9*35/100)</f>
        <v>16.25</v>
      </c>
      <c r="S9" s="46">
        <f t="shared" si="24"/>
        <v>73</v>
      </c>
      <c r="T9" s="46">
        <f t="shared" si="24"/>
        <v>47.45</v>
      </c>
      <c r="U9" s="47">
        <f t="shared" si="6"/>
        <v>6.5173379043977269</v>
      </c>
      <c r="V9" s="44">
        <v>23.5</v>
      </c>
      <c r="W9" s="45">
        <f t="shared" si="7"/>
        <v>15.275</v>
      </c>
      <c r="X9" s="44">
        <v>24</v>
      </c>
      <c r="Y9" s="45">
        <f t="shared" si="8"/>
        <v>15.6</v>
      </c>
      <c r="Z9" s="44">
        <v>20</v>
      </c>
      <c r="AA9" s="45">
        <f t="shared" si="9"/>
        <v>13</v>
      </c>
      <c r="AB9" s="46">
        <f t="shared" si="25"/>
        <v>67.5</v>
      </c>
      <c r="AC9" s="46">
        <f t="shared" si="25"/>
        <v>43.875</v>
      </c>
      <c r="AD9" s="47">
        <f t="shared" si="10"/>
        <v>6.0263055965321444</v>
      </c>
      <c r="AE9" s="44">
        <v>21</v>
      </c>
      <c r="AF9" s="45">
        <f t="shared" si="11"/>
        <v>13.65</v>
      </c>
      <c r="AG9" s="44">
        <v>17.5</v>
      </c>
      <c r="AH9" s="45">
        <f t="shared" si="12"/>
        <v>11.375</v>
      </c>
      <c r="AI9" s="44">
        <v>18.5</v>
      </c>
      <c r="AJ9" s="45">
        <f t="shared" si="13"/>
        <v>12.025</v>
      </c>
      <c r="AK9" s="46">
        <f t="shared" si="26"/>
        <v>57</v>
      </c>
      <c r="AL9" s="46">
        <f t="shared" si="26"/>
        <v>37.049999999999997</v>
      </c>
      <c r="AM9" s="47">
        <f t="shared" si="14"/>
        <v>5.0888802815160332</v>
      </c>
      <c r="AN9" s="48">
        <f t="shared" si="15"/>
        <v>262</v>
      </c>
      <c r="AO9" s="45">
        <f t="shared" si="16"/>
        <v>170.3</v>
      </c>
      <c r="AP9" s="49">
        <f t="shared" si="27"/>
        <v>41.924999999999997</v>
      </c>
      <c r="AQ9" s="50">
        <f t="shared" si="27"/>
        <v>5.7584697922418266</v>
      </c>
      <c r="AR9" s="51">
        <f t="shared" si="28"/>
        <v>89.375</v>
      </c>
      <c r="AS9" s="52">
        <f t="shared" si="28"/>
        <v>12.275807696639554</v>
      </c>
      <c r="AT9" s="49">
        <f t="shared" si="29"/>
        <v>133.25</v>
      </c>
      <c r="AU9" s="50">
        <f t="shared" si="29"/>
        <v>18.302113293171697</v>
      </c>
      <c r="AV9" s="51">
        <f t="shared" si="30"/>
        <v>170.3</v>
      </c>
      <c r="AW9" s="52">
        <f t="shared" si="31"/>
        <v>23.390993574687727</v>
      </c>
      <c r="AX9" s="53">
        <f t="shared" si="32"/>
        <v>206.98000000000002</v>
      </c>
      <c r="AY9" s="54">
        <f t="shared" si="17"/>
        <v>28.429053729235857</v>
      </c>
      <c r="AZ9" s="55">
        <f t="shared" si="33"/>
        <v>188.64</v>
      </c>
      <c r="BA9" s="56">
        <f t="shared" si="18"/>
        <v>25.910023651961794</v>
      </c>
      <c r="BB9" s="57">
        <f t="shared" si="34"/>
        <v>170.3</v>
      </c>
      <c r="BC9" s="58">
        <f t="shared" si="19"/>
        <v>23.390993574687734</v>
      </c>
      <c r="BD9" s="53">
        <f t="shared" si="35"/>
        <v>151.95999999999998</v>
      </c>
      <c r="BE9" s="54">
        <f t="shared" si="20"/>
        <v>20.871963497413663</v>
      </c>
      <c r="BF9" s="55">
        <f t="shared" si="36"/>
        <v>133.62</v>
      </c>
      <c r="BG9" s="56">
        <f t="shared" si="21"/>
        <v>18.352933420139607</v>
      </c>
    </row>
    <row r="10" spans="1:59" ht="21.75" x14ac:dyDescent="0.5">
      <c r="A10" s="41" t="s">
        <v>62</v>
      </c>
      <c r="B10" s="42">
        <v>1801037</v>
      </c>
      <c r="C10" s="43">
        <v>7</v>
      </c>
      <c r="D10" s="44">
        <v>50</v>
      </c>
      <c r="E10" s="45">
        <f t="shared" si="0"/>
        <v>32.5</v>
      </c>
      <c r="F10" s="44">
        <v>52</v>
      </c>
      <c r="G10" s="45">
        <f t="shared" si="1"/>
        <v>33.799999999999997</v>
      </c>
      <c r="H10" s="44">
        <v>62.5</v>
      </c>
      <c r="I10" s="45">
        <f t="shared" si="2"/>
        <v>40.625</v>
      </c>
      <c r="J10" s="46">
        <f t="shared" si="22"/>
        <v>164.5</v>
      </c>
      <c r="K10" s="46">
        <f t="shared" si="22"/>
        <v>106.925</v>
      </c>
      <c r="L10" s="47">
        <f t="shared" si="3"/>
        <v>5.9368574882137342</v>
      </c>
      <c r="M10" s="44">
        <v>52</v>
      </c>
      <c r="N10" s="45">
        <f t="shared" si="23"/>
        <v>33.799999999999997</v>
      </c>
      <c r="O10" s="44">
        <v>49.5</v>
      </c>
      <c r="P10" s="45">
        <f t="shared" si="4"/>
        <v>32.174999999999997</v>
      </c>
      <c r="Q10" s="44">
        <v>56</v>
      </c>
      <c r="R10" s="45">
        <f t="shared" si="5"/>
        <v>36.4</v>
      </c>
      <c r="S10" s="46">
        <f t="shared" si="24"/>
        <v>157.5</v>
      </c>
      <c r="T10" s="46">
        <f t="shared" si="24"/>
        <v>102.375</v>
      </c>
      <c r="U10" s="47">
        <f t="shared" si="6"/>
        <v>5.6842252546727243</v>
      </c>
      <c r="V10" s="44">
        <v>56</v>
      </c>
      <c r="W10" s="45">
        <f t="shared" si="7"/>
        <v>36.4</v>
      </c>
      <c r="X10" s="44">
        <v>45</v>
      </c>
      <c r="Y10" s="45">
        <f t="shared" si="8"/>
        <v>29.25</v>
      </c>
      <c r="Z10" s="44">
        <v>46</v>
      </c>
      <c r="AA10" s="45">
        <f t="shared" si="9"/>
        <v>29.9</v>
      </c>
      <c r="AB10" s="46">
        <f t="shared" si="25"/>
        <v>147</v>
      </c>
      <c r="AC10" s="46">
        <f t="shared" si="25"/>
        <v>95.550000000000011</v>
      </c>
      <c r="AD10" s="47">
        <f t="shared" si="10"/>
        <v>5.30527690436121</v>
      </c>
      <c r="AE10" s="44">
        <v>47</v>
      </c>
      <c r="AF10" s="45">
        <f t="shared" si="11"/>
        <v>30.55</v>
      </c>
      <c r="AG10" s="44">
        <v>47</v>
      </c>
      <c r="AH10" s="45">
        <f t="shared" si="12"/>
        <v>30.55</v>
      </c>
      <c r="AI10" s="44">
        <v>39</v>
      </c>
      <c r="AJ10" s="45">
        <f t="shared" si="13"/>
        <v>25.35</v>
      </c>
      <c r="AK10" s="46">
        <f t="shared" si="26"/>
        <v>133</v>
      </c>
      <c r="AL10" s="46">
        <f t="shared" si="26"/>
        <v>86.45</v>
      </c>
      <c r="AM10" s="47">
        <f t="shared" si="14"/>
        <v>4.8000124372791904</v>
      </c>
      <c r="AN10" s="48">
        <f t="shared" si="15"/>
        <v>602</v>
      </c>
      <c r="AO10" s="45">
        <f t="shared" si="16"/>
        <v>391.3</v>
      </c>
      <c r="AP10" s="49">
        <f t="shared" si="27"/>
        <v>106.925</v>
      </c>
      <c r="AQ10" s="50">
        <f t="shared" si="27"/>
        <v>5.9368574882137342</v>
      </c>
      <c r="AR10" s="51">
        <f t="shared" si="28"/>
        <v>209.3</v>
      </c>
      <c r="AS10" s="52">
        <f t="shared" si="28"/>
        <v>11.621082742886458</v>
      </c>
      <c r="AT10" s="49">
        <f t="shared" si="29"/>
        <v>304.85000000000002</v>
      </c>
      <c r="AU10" s="50">
        <f t="shared" si="29"/>
        <v>16.926359647247669</v>
      </c>
      <c r="AV10" s="51">
        <f t="shared" si="30"/>
        <v>391.3</v>
      </c>
      <c r="AW10" s="52">
        <f t="shared" si="31"/>
        <v>21.726372084526862</v>
      </c>
      <c r="AX10" s="53">
        <f t="shared" si="32"/>
        <v>475.58000000000004</v>
      </c>
      <c r="AY10" s="54">
        <f t="shared" si="17"/>
        <v>26.405898379655724</v>
      </c>
      <c r="AZ10" s="55">
        <f t="shared" si="33"/>
        <v>433.44</v>
      </c>
      <c r="BA10" s="56">
        <f t="shared" si="18"/>
        <v>24.066135232091291</v>
      </c>
      <c r="BB10" s="57">
        <f t="shared" si="34"/>
        <v>391.3</v>
      </c>
      <c r="BC10" s="58">
        <f t="shared" si="19"/>
        <v>21.726372084526862</v>
      </c>
      <c r="BD10" s="53">
        <f t="shared" si="35"/>
        <v>349.15999999999997</v>
      </c>
      <c r="BE10" s="54">
        <f t="shared" si="20"/>
        <v>19.386608936962425</v>
      </c>
      <c r="BF10" s="55">
        <f t="shared" si="36"/>
        <v>307.02</v>
      </c>
      <c r="BG10" s="56">
        <f t="shared" si="21"/>
        <v>17.046845789397995</v>
      </c>
    </row>
    <row r="11" spans="1:59" ht="21.75" x14ac:dyDescent="0.5">
      <c r="A11" s="41" t="s">
        <v>63</v>
      </c>
      <c r="B11" s="42">
        <v>530815</v>
      </c>
      <c r="C11" s="43">
        <v>6</v>
      </c>
      <c r="D11" s="44">
        <v>20</v>
      </c>
      <c r="E11" s="45">
        <f t="shared" si="0"/>
        <v>13</v>
      </c>
      <c r="F11" s="44">
        <v>19.5</v>
      </c>
      <c r="G11" s="45">
        <f t="shared" si="1"/>
        <v>12.675000000000001</v>
      </c>
      <c r="H11" s="44">
        <v>26</v>
      </c>
      <c r="I11" s="45">
        <f t="shared" si="2"/>
        <v>16.899999999999999</v>
      </c>
      <c r="J11" s="46">
        <f t="shared" si="22"/>
        <v>65.5</v>
      </c>
      <c r="K11" s="46">
        <f t="shared" si="22"/>
        <v>42.575000000000003</v>
      </c>
      <c r="L11" s="47">
        <f t="shared" si="3"/>
        <v>8.0206851728003166</v>
      </c>
      <c r="M11" s="44">
        <v>23.5</v>
      </c>
      <c r="N11" s="45">
        <f t="shared" si="23"/>
        <v>15.275</v>
      </c>
      <c r="O11" s="44">
        <v>26</v>
      </c>
      <c r="P11" s="45">
        <f t="shared" si="4"/>
        <v>16.899999999999999</v>
      </c>
      <c r="Q11" s="44">
        <v>25</v>
      </c>
      <c r="R11" s="45">
        <f t="shared" si="5"/>
        <v>16.25</v>
      </c>
      <c r="S11" s="46">
        <f t="shared" si="24"/>
        <v>74.5</v>
      </c>
      <c r="T11" s="46">
        <f t="shared" si="24"/>
        <v>48.424999999999997</v>
      </c>
      <c r="U11" s="47">
        <f t="shared" si="6"/>
        <v>9.1227640515057029</v>
      </c>
      <c r="V11" s="44">
        <v>20</v>
      </c>
      <c r="W11" s="45">
        <f t="shared" si="7"/>
        <v>13</v>
      </c>
      <c r="X11" s="44">
        <v>22.5</v>
      </c>
      <c r="Y11" s="45">
        <f t="shared" si="8"/>
        <v>14.625</v>
      </c>
      <c r="Z11" s="44">
        <v>25</v>
      </c>
      <c r="AA11" s="45">
        <f t="shared" si="9"/>
        <v>16.25</v>
      </c>
      <c r="AB11" s="46">
        <f t="shared" si="25"/>
        <v>67.5</v>
      </c>
      <c r="AC11" s="46">
        <f t="shared" si="25"/>
        <v>43.875</v>
      </c>
      <c r="AD11" s="47">
        <f t="shared" si="10"/>
        <v>8.2655915902904038</v>
      </c>
      <c r="AE11" s="44">
        <v>21.5</v>
      </c>
      <c r="AF11" s="45">
        <f t="shared" si="11"/>
        <v>13.975</v>
      </c>
      <c r="AG11" s="44">
        <v>21</v>
      </c>
      <c r="AH11" s="45">
        <f t="shared" si="12"/>
        <v>13.65</v>
      </c>
      <c r="AI11" s="44">
        <v>14</v>
      </c>
      <c r="AJ11" s="45">
        <f t="shared" si="13"/>
        <v>9.1</v>
      </c>
      <c r="AK11" s="46">
        <f t="shared" si="26"/>
        <v>56.5</v>
      </c>
      <c r="AL11" s="46">
        <f t="shared" si="26"/>
        <v>36.725000000000001</v>
      </c>
      <c r="AM11" s="47">
        <f t="shared" si="14"/>
        <v>6.9186062940949302</v>
      </c>
      <c r="AN11" s="48">
        <f t="shared" si="15"/>
        <v>264</v>
      </c>
      <c r="AO11" s="45">
        <f t="shared" si="16"/>
        <v>171.6</v>
      </c>
      <c r="AP11" s="49">
        <f t="shared" si="27"/>
        <v>42.575000000000003</v>
      </c>
      <c r="AQ11" s="50">
        <f t="shared" si="27"/>
        <v>8.0206851728003166</v>
      </c>
      <c r="AR11" s="51">
        <f t="shared" si="28"/>
        <v>91</v>
      </c>
      <c r="AS11" s="52">
        <f t="shared" si="28"/>
        <v>17.143449224306018</v>
      </c>
      <c r="AT11" s="49">
        <f t="shared" si="29"/>
        <v>134.875</v>
      </c>
      <c r="AU11" s="50">
        <f t="shared" si="29"/>
        <v>25.409040814596423</v>
      </c>
      <c r="AV11" s="51">
        <f t="shared" si="30"/>
        <v>171.60000000000002</v>
      </c>
      <c r="AW11" s="52">
        <f t="shared" si="31"/>
        <v>32.327647108691359</v>
      </c>
      <c r="AX11" s="53">
        <f t="shared" si="32"/>
        <v>208.56</v>
      </c>
      <c r="AY11" s="54">
        <f t="shared" si="17"/>
        <v>39.290524947486411</v>
      </c>
      <c r="AZ11" s="55">
        <f t="shared" si="33"/>
        <v>190.07999999999998</v>
      </c>
      <c r="BA11" s="56">
        <f t="shared" si="18"/>
        <v>35.809086028088878</v>
      </c>
      <c r="BB11" s="57">
        <f t="shared" si="34"/>
        <v>171.6</v>
      </c>
      <c r="BC11" s="58">
        <f t="shared" si="19"/>
        <v>32.327647108691352</v>
      </c>
      <c r="BD11" s="53">
        <f t="shared" si="35"/>
        <v>153.11999999999998</v>
      </c>
      <c r="BE11" s="54">
        <f t="shared" si="20"/>
        <v>28.846208189293819</v>
      </c>
      <c r="BF11" s="55">
        <f t="shared" si="36"/>
        <v>134.64000000000001</v>
      </c>
      <c r="BG11" s="56">
        <f t="shared" si="21"/>
        <v>25.364769269896293</v>
      </c>
    </row>
    <row r="12" spans="1:59" ht="21.75" x14ac:dyDescent="0.5">
      <c r="A12" s="41" t="s">
        <v>64</v>
      </c>
      <c r="B12" s="42">
        <v>703968</v>
      </c>
      <c r="C12" s="43">
        <v>6</v>
      </c>
      <c r="D12" s="44">
        <v>27.5</v>
      </c>
      <c r="E12" s="45">
        <f t="shared" si="0"/>
        <v>17.875</v>
      </c>
      <c r="F12" s="44">
        <v>31</v>
      </c>
      <c r="G12" s="45">
        <f t="shared" si="1"/>
        <v>20.149999999999999</v>
      </c>
      <c r="H12" s="44">
        <v>33</v>
      </c>
      <c r="I12" s="45">
        <f t="shared" si="2"/>
        <v>21.45</v>
      </c>
      <c r="J12" s="46">
        <f t="shared" si="22"/>
        <v>91.5</v>
      </c>
      <c r="K12" s="46">
        <f t="shared" si="22"/>
        <v>59.474999999999994</v>
      </c>
      <c r="L12" s="47">
        <f t="shared" si="3"/>
        <v>8.4485374335197054</v>
      </c>
      <c r="M12" s="44">
        <v>41</v>
      </c>
      <c r="N12" s="45">
        <f t="shared" si="23"/>
        <v>26.65</v>
      </c>
      <c r="O12" s="44">
        <v>30.5</v>
      </c>
      <c r="P12" s="45">
        <f t="shared" si="4"/>
        <v>19.824999999999999</v>
      </c>
      <c r="Q12" s="44">
        <v>32</v>
      </c>
      <c r="R12" s="45">
        <f t="shared" si="5"/>
        <v>20.8</v>
      </c>
      <c r="S12" s="46">
        <f t="shared" si="24"/>
        <v>103.5</v>
      </c>
      <c r="T12" s="46">
        <f t="shared" si="24"/>
        <v>67.274999999999991</v>
      </c>
      <c r="U12" s="47">
        <f t="shared" si="6"/>
        <v>9.5565423428337635</v>
      </c>
      <c r="V12" s="44">
        <v>30</v>
      </c>
      <c r="W12" s="45">
        <f t="shared" si="7"/>
        <v>19.5</v>
      </c>
      <c r="X12" s="44">
        <v>24</v>
      </c>
      <c r="Y12" s="45">
        <f t="shared" si="8"/>
        <v>15.6</v>
      </c>
      <c r="Z12" s="44">
        <v>30</v>
      </c>
      <c r="AA12" s="45">
        <f t="shared" si="9"/>
        <v>19.5</v>
      </c>
      <c r="AB12" s="46">
        <f t="shared" si="25"/>
        <v>84</v>
      </c>
      <c r="AC12" s="46">
        <f t="shared" si="25"/>
        <v>54.6</v>
      </c>
      <c r="AD12" s="47">
        <f t="shared" si="10"/>
        <v>7.7560343651984187</v>
      </c>
      <c r="AE12" s="44">
        <v>24.5</v>
      </c>
      <c r="AF12" s="45">
        <f t="shared" si="11"/>
        <v>15.925000000000001</v>
      </c>
      <c r="AG12" s="44">
        <v>29.5</v>
      </c>
      <c r="AH12" s="45">
        <f t="shared" si="12"/>
        <v>19.175000000000001</v>
      </c>
      <c r="AI12" s="44">
        <v>23.5</v>
      </c>
      <c r="AJ12" s="45">
        <f t="shared" si="13"/>
        <v>15.275</v>
      </c>
      <c r="AK12" s="46">
        <f t="shared" si="26"/>
        <v>77.5</v>
      </c>
      <c r="AL12" s="46">
        <f t="shared" si="26"/>
        <v>50.375</v>
      </c>
      <c r="AM12" s="47">
        <f t="shared" si="14"/>
        <v>7.155865039319969</v>
      </c>
      <c r="AN12" s="48">
        <f t="shared" si="15"/>
        <v>356.5</v>
      </c>
      <c r="AO12" s="45">
        <f t="shared" si="16"/>
        <v>231.72499999999999</v>
      </c>
      <c r="AP12" s="49">
        <f t="shared" si="27"/>
        <v>59.474999999999994</v>
      </c>
      <c r="AQ12" s="50">
        <f t="shared" si="27"/>
        <v>8.4485374335197054</v>
      </c>
      <c r="AR12" s="51">
        <f t="shared" si="28"/>
        <v>126.74999999999999</v>
      </c>
      <c r="AS12" s="52">
        <f t="shared" si="28"/>
        <v>18.005079776353469</v>
      </c>
      <c r="AT12" s="49">
        <f t="shared" si="29"/>
        <v>181.35</v>
      </c>
      <c r="AU12" s="50">
        <f t="shared" si="29"/>
        <v>25.761114141551886</v>
      </c>
      <c r="AV12" s="51">
        <f t="shared" si="30"/>
        <v>231.72499999999999</v>
      </c>
      <c r="AW12" s="52">
        <f t="shared" si="31"/>
        <v>32.916979180871856</v>
      </c>
      <c r="AX12" s="53">
        <f t="shared" si="32"/>
        <v>281.63499999999999</v>
      </c>
      <c r="AY12" s="54">
        <f t="shared" si="17"/>
        <v>40.006790081367335</v>
      </c>
      <c r="AZ12" s="55">
        <f t="shared" si="33"/>
        <v>256.68</v>
      </c>
      <c r="BA12" s="56">
        <f t="shared" si="18"/>
        <v>36.461884631119595</v>
      </c>
      <c r="BB12" s="57">
        <f t="shared" si="34"/>
        <v>231.72499999999999</v>
      </c>
      <c r="BC12" s="58">
        <f t="shared" si="19"/>
        <v>32.916979180871856</v>
      </c>
      <c r="BD12" s="53">
        <f t="shared" si="35"/>
        <v>206.76999999999998</v>
      </c>
      <c r="BE12" s="54">
        <f t="shared" si="20"/>
        <v>29.372073730624116</v>
      </c>
      <c r="BF12" s="55">
        <f t="shared" si="36"/>
        <v>181.815</v>
      </c>
      <c r="BG12" s="56">
        <f t="shared" si="21"/>
        <v>25.82716828037638</v>
      </c>
    </row>
    <row r="13" spans="1:59" ht="21.75" x14ac:dyDescent="0.5">
      <c r="A13" s="41" t="s">
        <v>65</v>
      </c>
      <c r="B13" s="42">
        <v>1479401</v>
      </c>
      <c r="C13" s="43">
        <v>6</v>
      </c>
      <c r="D13" s="44">
        <v>61.5</v>
      </c>
      <c r="E13" s="45">
        <f t="shared" si="0"/>
        <v>39.975000000000001</v>
      </c>
      <c r="F13" s="44">
        <v>67</v>
      </c>
      <c r="G13" s="45">
        <f t="shared" si="1"/>
        <v>43.55</v>
      </c>
      <c r="H13" s="44">
        <v>83.5</v>
      </c>
      <c r="I13" s="45">
        <f t="shared" si="2"/>
        <v>54.274999999999999</v>
      </c>
      <c r="J13" s="46">
        <f t="shared" si="22"/>
        <v>212</v>
      </c>
      <c r="K13" s="46">
        <f t="shared" si="22"/>
        <v>137.80000000000001</v>
      </c>
      <c r="L13" s="47">
        <f t="shared" si="3"/>
        <v>9.3145806985394763</v>
      </c>
      <c r="M13" s="44">
        <v>67.5</v>
      </c>
      <c r="N13" s="45">
        <f t="shared" si="23"/>
        <v>43.875</v>
      </c>
      <c r="O13" s="44">
        <v>66.5</v>
      </c>
      <c r="P13" s="45">
        <f t="shared" si="4"/>
        <v>43.225000000000001</v>
      </c>
      <c r="Q13" s="44">
        <v>63</v>
      </c>
      <c r="R13" s="45">
        <f t="shared" si="5"/>
        <v>40.950000000000003</v>
      </c>
      <c r="S13" s="46">
        <f t="shared" si="24"/>
        <v>197</v>
      </c>
      <c r="T13" s="46">
        <f t="shared" si="24"/>
        <v>128.05000000000001</v>
      </c>
      <c r="U13" s="47">
        <f t="shared" si="6"/>
        <v>8.6555301774164004</v>
      </c>
      <c r="V13" s="44">
        <v>62.5</v>
      </c>
      <c r="W13" s="45">
        <f t="shared" si="7"/>
        <v>40.625</v>
      </c>
      <c r="X13" s="44">
        <v>65.5</v>
      </c>
      <c r="Y13" s="45">
        <f t="shared" si="8"/>
        <v>42.575000000000003</v>
      </c>
      <c r="Z13" s="44">
        <v>70</v>
      </c>
      <c r="AA13" s="45">
        <f t="shared" si="9"/>
        <v>45.5</v>
      </c>
      <c r="AB13" s="46">
        <f t="shared" si="25"/>
        <v>198</v>
      </c>
      <c r="AC13" s="46">
        <f t="shared" si="25"/>
        <v>128.69999999999999</v>
      </c>
      <c r="AD13" s="47">
        <f t="shared" si="10"/>
        <v>8.6994668788246035</v>
      </c>
      <c r="AE13" s="44">
        <v>69</v>
      </c>
      <c r="AF13" s="45">
        <f t="shared" si="11"/>
        <v>44.85</v>
      </c>
      <c r="AG13" s="44">
        <v>70.5</v>
      </c>
      <c r="AH13" s="45">
        <f t="shared" si="12"/>
        <v>45.825000000000003</v>
      </c>
      <c r="AI13" s="44">
        <v>61.5</v>
      </c>
      <c r="AJ13" s="45">
        <f t="shared" si="13"/>
        <v>39.975000000000001</v>
      </c>
      <c r="AK13" s="46">
        <f t="shared" si="26"/>
        <v>201</v>
      </c>
      <c r="AL13" s="46">
        <f t="shared" si="26"/>
        <v>130.65</v>
      </c>
      <c r="AM13" s="47">
        <f t="shared" si="14"/>
        <v>8.8312769830492197</v>
      </c>
      <c r="AN13" s="48">
        <f t="shared" si="15"/>
        <v>808</v>
      </c>
      <c r="AO13" s="45">
        <f t="shared" si="16"/>
        <v>525.20000000000005</v>
      </c>
      <c r="AP13" s="49">
        <f t="shared" si="27"/>
        <v>137.80000000000001</v>
      </c>
      <c r="AQ13" s="50">
        <f t="shared" si="27"/>
        <v>9.3145806985394763</v>
      </c>
      <c r="AR13" s="51">
        <f t="shared" si="28"/>
        <v>265.85000000000002</v>
      </c>
      <c r="AS13" s="52">
        <f t="shared" si="28"/>
        <v>17.970110875955875</v>
      </c>
      <c r="AT13" s="49">
        <f t="shared" si="29"/>
        <v>394.55</v>
      </c>
      <c r="AU13" s="50">
        <f t="shared" si="29"/>
        <v>26.66957775478048</v>
      </c>
      <c r="AV13" s="51">
        <f t="shared" si="30"/>
        <v>525.20000000000005</v>
      </c>
      <c r="AW13" s="52">
        <f t="shared" si="31"/>
        <v>35.500854737829705</v>
      </c>
      <c r="AX13" s="53">
        <f t="shared" si="32"/>
        <v>638.32000000000005</v>
      </c>
      <c r="AY13" s="54">
        <f t="shared" si="17"/>
        <v>43.147192681362263</v>
      </c>
      <c r="AZ13" s="55">
        <f t="shared" si="33"/>
        <v>581.76</v>
      </c>
      <c r="BA13" s="56">
        <f t="shared" si="18"/>
        <v>39.324023709595977</v>
      </c>
      <c r="BB13" s="57">
        <f t="shared" si="34"/>
        <v>525.20000000000005</v>
      </c>
      <c r="BC13" s="58">
        <f t="shared" si="19"/>
        <v>35.500854737829705</v>
      </c>
      <c r="BD13" s="53">
        <f t="shared" si="35"/>
        <v>468.64</v>
      </c>
      <c r="BE13" s="54">
        <f t="shared" si="20"/>
        <v>31.677685766063426</v>
      </c>
      <c r="BF13" s="55">
        <f t="shared" si="36"/>
        <v>412.08</v>
      </c>
      <c r="BG13" s="56">
        <f t="shared" si="21"/>
        <v>27.854516794297147</v>
      </c>
    </row>
    <row r="14" spans="1:59" ht="21.75" x14ac:dyDescent="0.5">
      <c r="A14" s="41" t="s">
        <v>66</v>
      </c>
      <c r="B14" s="42">
        <v>329750</v>
      </c>
      <c r="C14" s="43">
        <v>3</v>
      </c>
      <c r="D14" s="44">
        <v>10</v>
      </c>
      <c r="E14" s="45">
        <f t="shared" si="0"/>
        <v>6.5</v>
      </c>
      <c r="F14" s="44">
        <v>9</v>
      </c>
      <c r="G14" s="45">
        <f t="shared" si="1"/>
        <v>5.85</v>
      </c>
      <c r="H14" s="44">
        <v>11</v>
      </c>
      <c r="I14" s="45">
        <f t="shared" si="2"/>
        <v>7.15</v>
      </c>
      <c r="J14" s="46">
        <f t="shared" si="22"/>
        <v>30</v>
      </c>
      <c r="K14" s="46">
        <f t="shared" si="22"/>
        <v>19.5</v>
      </c>
      <c r="L14" s="47">
        <f t="shared" si="3"/>
        <v>5.9135708870356334</v>
      </c>
      <c r="M14" s="44">
        <v>12</v>
      </c>
      <c r="N14" s="45">
        <f t="shared" si="23"/>
        <v>7.8</v>
      </c>
      <c r="O14" s="44">
        <v>13.5</v>
      </c>
      <c r="P14" s="45">
        <f t="shared" si="4"/>
        <v>8.7750000000000004</v>
      </c>
      <c r="Q14" s="44">
        <v>13.5</v>
      </c>
      <c r="R14" s="45">
        <f t="shared" si="5"/>
        <v>8.7750000000000004</v>
      </c>
      <c r="S14" s="46">
        <f t="shared" si="24"/>
        <v>39</v>
      </c>
      <c r="T14" s="46">
        <f t="shared" si="24"/>
        <v>25.35</v>
      </c>
      <c r="U14" s="47">
        <f t="shared" si="6"/>
        <v>7.6876421531463235</v>
      </c>
      <c r="V14" s="44">
        <v>14</v>
      </c>
      <c r="W14" s="45">
        <f t="shared" si="7"/>
        <v>9.1</v>
      </c>
      <c r="X14" s="44">
        <v>8.5</v>
      </c>
      <c r="Y14" s="45">
        <f t="shared" si="8"/>
        <v>5.5250000000000004</v>
      </c>
      <c r="Z14" s="44">
        <v>12</v>
      </c>
      <c r="AA14" s="45">
        <f t="shared" si="9"/>
        <v>7.8</v>
      </c>
      <c r="AB14" s="46">
        <f t="shared" si="25"/>
        <v>34.5</v>
      </c>
      <c r="AC14" s="46">
        <f t="shared" si="25"/>
        <v>22.425000000000001</v>
      </c>
      <c r="AD14" s="47">
        <f t="shared" si="10"/>
        <v>6.8006065200909784</v>
      </c>
      <c r="AE14" s="44">
        <v>10</v>
      </c>
      <c r="AF14" s="45">
        <f t="shared" si="11"/>
        <v>6.5</v>
      </c>
      <c r="AG14" s="44">
        <v>9.5</v>
      </c>
      <c r="AH14" s="45">
        <f t="shared" si="12"/>
        <v>6.1749999999999998</v>
      </c>
      <c r="AI14" s="44">
        <v>11</v>
      </c>
      <c r="AJ14" s="45">
        <f t="shared" si="13"/>
        <v>7.15</v>
      </c>
      <c r="AK14" s="46">
        <f t="shared" si="26"/>
        <v>30.5</v>
      </c>
      <c r="AL14" s="46">
        <f t="shared" si="26"/>
        <v>19.825000000000003</v>
      </c>
      <c r="AM14" s="47">
        <f t="shared" si="14"/>
        <v>6.0121304018195607</v>
      </c>
      <c r="AN14" s="48">
        <f t="shared" si="15"/>
        <v>134</v>
      </c>
      <c r="AO14" s="45">
        <f t="shared" si="16"/>
        <v>87.1</v>
      </c>
      <c r="AP14" s="49">
        <f t="shared" si="27"/>
        <v>19.5</v>
      </c>
      <c r="AQ14" s="50">
        <f t="shared" si="27"/>
        <v>5.9135708870356334</v>
      </c>
      <c r="AR14" s="51">
        <f t="shared" si="28"/>
        <v>44.85</v>
      </c>
      <c r="AS14" s="52">
        <f t="shared" si="28"/>
        <v>13.601213040181957</v>
      </c>
      <c r="AT14" s="49">
        <f t="shared" si="29"/>
        <v>67.275000000000006</v>
      </c>
      <c r="AU14" s="50">
        <f t="shared" si="29"/>
        <v>20.401819560272934</v>
      </c>
      <c r="AV14" s="51">
        <f t="shared" si="30"/>
        <v>87.100000000000009</v>
      </c>
      <c r="AW14" s="52">
        <f t="shared" si="31"/>
        <v>26.413949962092492</v>
      </c>
      <c r="AX14" s="53">
        <f t="shared" si="32"/>
        <v>105.86</v>
      </c>
      <c r="AY14" s="54">
        <f t="shared" si="17"/>
        <v>32.103108415466259</v>
      </c>
      <c r="AZ14" s="55">
        <f t="shared" si="33"/>
        <v>96.47999999999999</v>
      </c>
      <c r="BA14" s="56">
        <f t="shared" si="18"/>
        <v>29.258529188779377</v>
      </c>
      <c r="BB14" s="57">
        <f t="shared" si="34"/>
        <v>87.100000000000009</v>
      </c>
      <c r="BC14" s="58">
        <f t="shared" si="19"/>
        <v>26.413949962092495</v>
      </c>
      <c r="BD14" s="53">
        <f t="shared" si="35"/>
        <v>77.72</v>
      </c>
      <c r="BE14" s="54">
        <f t="shared" si="20"/>
        <v>23.569370735405609</v>
      </c>
      <c r="BF14" s="55">
        <f t="shared" si="36"/>
        <v>68.34</v>
      </c>
      <c r="BG14" s="56">
        <f t="shared" si="21"/>
        <v>20.724791508718727</v>
      </c>
    </row>
    <row r="15" spans="1:59" ht="21.75" x14ac:dyDescent="0.5">
      <c r="A15" s="41" t="s">
        <v>67</v>
      </c>
      <c r="B15" s="42">
        <v>1137873</v>
      </c>
      <c r="C15" s="43">
        <v>9</v>
      </c>
      <c r="D15" s="44">
        <v>16.5</v>
      </c>
      <c r="E15" s="45">
        <f t="shared" si="0"/>
        <v>10.725</v>
      </c>
      <c r="F15" s="44">
        <v>23.5</v>
      </c>
      <c r="G15" s="45">
        <f t="shared" si="1"/>
        <v>15.275</v>
      </c>
      <c r="H15" s="44">
        <v>20</v>
      </c>
      <c r="I15" s="45">
        <f t="shared" si="2"/>
        <v>13</v>
      </c>
      <c r="J15" s="46">
        <f t="shared" si="22"/>
        <v>60</v>
      </c>
      <c r="K15" s="46">
        <f t="shared" si="22"/>
        <v>39</v>
      </c>
      <c r="L15" s="47">
        <f t="shared" si="3"/>
        <v>3.4274475270966094</v>
      </c>
      <c r="M15" s="44">
        <v>23</v>
      </c>
      <c r="N15" s="45">
        <f t="shared" si="23"/>
        <v>14.95</v>
      </c>
      <c r="O15" s="44">
        <v>20.5</v>
      </c>
      <c r="P15" s="45">
        <f t="shared" si="4"/>
        <v>13.324999999999999</v>
      </c>
      <c r="Q15" s="44">
        <v>18</v>
      </c>
      <c r="R15" s="45">
        <f t="shared" si="5"/>
        <v>11.7</v>
      </c>
      <c r="S15" s="46">
        <f t="shared" si="24"/>
        <v>61.5</v>
      </c>
      <c r="T15" s="46">
        <f t="shared" si="24"/>
        <v>39.974999999999994</v>
      </c>
      <c r="U15" s="47">
        <f t="shared" si="6"/>
        <v>3.5131337152740243</v>
      </c>
      <c r="V15" s="44">
        <v>20</v>
      </c>
      <c r="W15" s="45">
        <f t="shared" si="7"/>
        <v>13</v>
      </c>
      <c r="X15" s="44">
        <v>18.5</v>
      </c>
      <c r="Y15" s="45">
        <f t="shared" si="8"/>
        <v>12.025</v>
      </c>
      <c r="Z15" s="44">
        <v>16</v>
      </c>
      <c r="AA15" s="45">
        <f t="shared" si="9"/>
        <v>10.4</v>
      </c>
      <c r="AB15" s="46">
        <f t="shared" si="25"/>
        <v>54.5</v>
      </c>
      <c r="AC15" s="46">
        <f t="shared" si="25"/>
        <v>35.424999999999997</v>
      </c>
      <c r="AD15" s="47">
        <f t="shared" si="10"/>
        <v>3.1132648371127534</v>
      </c>
      <c r="AE15" s="44">
        <v>17.5</v>
      </c>
      <c r="AF15" s="45">
        <f t="shared" si="11"/>
        <v>11.375</v>
      </c>
      <c r="AG15" s="44">
        <v>15</v>
      </c>
      <c r="AH15" s="45">
        <f t="shared" si="12"/>
        <v>9.75</v>
      </c>
      <c r="AI15" s="44">
        <v>16</v>
      </c>
      <c r="AJ15" s="45">
        <f t="shared" si="13"/>
        <v>10.4</v>
      </c>
      <c r="AK15" s="46">
        <f t="shared" si="26"/>
        <v>48.5</v>
      </c>
      <c r="AL15" s="46">
        <f t="shared" si="26"/>
        <v>31.524999999999999</v>
      </c>
      <c r="AM15" s="47">
        <f t="shared" si="14"/>
        <v>2.7705200844030924</v>
      </c>
      <c r="AN15" s="48">
        <f t="shared" si="15"/>
        <v>224.5</v>
      </c>
      <c r="AO15" s="45">
        <f t="shared" si="16"/>
        <v>145.92500000000001</v>
      </c>
      <c r="AP15" s="49">
        <f t="shared" si="27"/>
        <v>39</v>
      </c>
      <c r="AQ15" s="50">
        <f t="shared" si="27"/>
        <v>3.4274475270966094</v>
      </c>
      <c r="AR15" s="51">
        <f t="shared" si="28"/>
        <v>78.974999999999994</v>
      </c>
      <c r="AS15" s="52">
        <f t="shared" si="28"/>
        <v>6.9405812423706337</v>
      </c>
      <c r="AT15" s="49">
        <f t="shared" si="29"/>
        <v>114.39999999999999</v>
      </c>
      <c r="AU15" s="50">
        <f t="shared" si="29"/>
        <v>10.053846079483387</v>
      </c>
      <c r="AV15" s="51">
        <f t="shared" si="30"/>
        <v>145.92499999999998</v>
      </c>
      <c r="AW15" s="52">
        <f t="shared" si="31"/>
        <v>12.824366163886481</v>
      </c>
      <c r="AX15" s="53">
        <f t="shared" si="32"/>
        <v>177.35500000000002</v>
      </c>
      <c r="AY15" s="54">
        <f t="shared" si="17"/>
        <v>15.586537337646645</v>
      </c>
      <c r="AZ15" s="55">
        <f t="shared" si="33"/>
        <v>161.63999999999999</v>
      </c>
      <c r="BA15" s="56">
        <f t="shared" si="18"/>
        <v>14.205451750766562</v>
      </c>
      <c r="BB15" s="57">
        <f t="shared" si="34"/>
        <v>145.92500000000001</v>
      </c>
      <c r="BC15" s="58">
        <f t="shared" si="19"/>
        <v>12.824366163886481</v>
      </c>
      <c r="BD15" s="53">
        <f t="shared" si="35"/>
        <v>130.20999999999998</v>
      </c>
      <c r="BE15" s="54">
        <f t="shared" si="20"/>
        <v>11.443280577006396</v>
      </c>
      <c r="BF15" s="55">
        <f t="shared" si="36"/>
        <v>114.495</v>
      </c>
      <c r="BG15" s="56">
        <f t="shared" si="21"/>
        <v>10.062194990126315</v>
      </c>
    </row>
    <row r="16" spans="1:59" ht="21.75" x14ac:dyDescent="0.5">
      <c r="A16" s="41" t="s">
        <v>68</v>
      </c>
      <c r="B16" s="42">
        <v>504485</v>
      </c>
      <c r="C16" s="43">
        <v>11</v>
      </c>
      <c r="D16" s="44">
        <v>21.5</v>
      </c>
      <c r="E16" s="45">
        <f t="shared" si="0"/>
        <v>13.975</v>
      </c>
      <c r="F16" s="44">
        <v>20.5</v>
      </c>
      <c r="G16" s="45">
        <f t="shared" si="1"/>
        <v>13.324999999999999</v>
      </c>
      <c r="H16" s="44">
        <v>19.5</v>
      </c>
      <c r="I16" s="45">
        <f t="shared" si="2"/>
        <v>12.675000000000001</v>
      </c>
      <c r="J16" s="46">
        <f t="shared" si="22"/>
        <v>61.5</v>
      </c>
      <c r="K16" s="46">
        <f t="shared" si="22"/>
        <v>39.974999999999994</v>
      </c>
      <c r="L16" s="47">
        <f t="shared" si="3"/>
        <v>7.9239224159291153</v>
      </c>
      <c r="M16" s="44">
        <v>21</v>
      </c>
      <c r="N16" s="45">
        <f t="shared" si="23"/>
        <v>13.65</v>
      </c>
      <c r="O16" s="44">
        <v>19.5</v>
      </c>
      <c r="P16" s="45">
        <f t="shared" si="4"/>
        <v>12.675000000000001</v>
      </c>
      <c r="Q16" s="44">
        <v>26</v>
      </c>
      <c r="R16" s="45">
        <f t="shared" si="5"/>
        <v>16.899999999999999</v>
      </c>
      <c r="S16" s="46">
        <f t="shared" si="24"/>
        <v>66.5</v>
      </c>
      <c r="T16" s="46">
        <f t="shared" si="24"/>
        <v>43.225000000000001</v>
      </c>
      <c r="U16" s="47">
        <f t="shared" si="6"/>
        <v>8.5681437505574998</v>
      </c>
      <c r="V16" s="44">
        <v>19</v>
      </c>
      <c r="W16" s="45">
        <f t="shared" si="7"/>
        <v>12.35</v>
      </c>
      <c r="X16" s="44">
        <v>17</v>
      </c>
      <c r="Y16" s="45">
        <f t="shared" si="8"/>
        <v>11.05</v>
      </c>
      <c r="Z16" s="44">
        <v>17</v>
      </c>
      <c r="AA16" s="45">
        <f t="shared" si="9"/>
        <v>11.05</v>
      </c>
      <c r="AB16" s="46">
        <f t="shared" si="25"/>
        <v>53</v>
      </c>
      <c r="AC16" s="46">
        <f t="shared" si="25"/>
        <v>34.450000000000003</v>
      </c>
      <c r="AD16" s="47">
        <f t="shared" si="10"/>
        <v>6.8287461470608655</v>
      </c>
      <c r="AE16" s="44">
        <v>18.5</v>
      </c>
      <c r="AF16" s="45">
        <f t="shared" si="11"/>
        <v>12.025</v>
      </c>
      <c r="AG16" s="44">
        <v>24.5</v>
      </c>
      <c r="AH16" s="45">
        <f t="shared" si="12"/>
        <v>15.925000000000001</v>
      </c>
      <c r="AI16" s="44">
        <v>20.5</v>
      </c>
      <c r="AJ16" s="45">
        <f t="shared" si="13"/>
        <v>13.324999999999999</v>
      </c>
      <c r="AK16" s="46">
        <f t="shared" si="26"/>
        <v>63.5</v>
      </c>
      <c r="AL16" s="46">
        <f t="shared" si="26"/>
        <v>41.275000000000006</v>
      </c>
      <c r="AM16" s="47">
        <f t="shared" si="14"/>
        <v>8.1816109497804703</v>
      </c>
      <c r="AN16" s="48">
        <f t="shared" si="15"/>
        <v>244.5</v>
      </c>
      <c r="AO16" s="45">
        <f t="shared" si="16"/>
        <v>158.92500000000001</v>
      </c>
      <c r="AP16" s="49">
        <f t="shared" si="27"/>
        <v>39.974999999999994</v>
      </c>
      <c r="AQ16" s="50">
        <f t="shared" si="27"/>
        <v>7.9239224159291153</v>
      </c>
      <c r="AR16" s="51">
        <f t="shared" si="28"/>
        <v>83.199999999999989</v>
      </c>
      <c r="AS16" s="52">
        <f t="shared" si="28"/>
        <v>16.492066166486616</v>
      </c>
      <c r="AT16" s="49">
        <f t="shared" si="29"/>
        <v>117.65</v>
      </c>
      <c r="AU16" s="50">
        <f t="shared" si="29"/>
        <v>23.320812313547481</v>
      </c>
      <c r="AV16" s="51">
        <f t="shared" si="30"/>
        <v>158.92500000000001</v>
      </c>
      <c r="AW16" s="52">
        <f t="shared" si="31"/>
        <v>31.502423263327952</v>
      </c>
      <c r="AX16" s="53">
        <f t="shared" si="32"/>
        <v>193.155</v>
      </c>
      <c r="AY16" s="54">
        <f t="shared" si="17"/>
        <v>38.2875605815832</v>
      </c>
      <c r="AZ16" s="55">
        <f t="shared" si="33"/>
        <v>176.04</v>
      </c>
      <c r="BA16" s="56">
        <f t="shared" si="18"/>
        <v>34.894991922455574</v>
      </c>
      <c r="BB16" s="57">
        <f t="shared" si="34"/>
        <v>158.92500000000001</v>
      </c>
      <c r="BC16" s="58">
        <f t="shared" si="19"/>
        <v>31.502423263327952</v>
      </c>
      <c r="BD16" s="53">
        <f t="shared" si="35"/>
        <v>141.81</v>
      </c>
      <c r="BE16" s="54">
        <f t="shared" si="20"/>
        <v>28.109854604200326</v>
      </c>
      <c r="BF16" s="55">
        <f t="shared" si="36"/>
        <v>124.69500000000001</v>
      </c>
      <c r="BG16" s="56">
        <f t="shared" si="21"/>
        <v>24.7172859450727</v>
      </c>
    </row>
    <row r="17" spans="1:59" ht="21.75" x14ac:dyDescent="0.5">
      <c r="A17" s="41" t="s">
        <v>69</v>
      </c>
      <c r="B17" s="42">
        <v>1166461</v>
      </c>
      <c r="C17" s="43">
        <v>1</v>
      </c>
      <c r="D17" s="44">
        <v>41</v>
      </c>
      <c r="E17" s="45">
        <f t="shared" si="0"/>
        <v>26.65</v>
      </c>
      <c r="F17" s="44">
        <v>44</v>
      </c>
      <c r="G17" s="45">
        <f t="shared" si="1"/>
        <v>28.6</v>
      </c>
      <c r="H17" s="44">
        <v>53</v>
      </c>
      <c r="I17" s="45">
        <f t="shared" si="2"/>
        <v>34.450000000000003</v>
      </c>
      <c r="J17" s="46">
        <f t="shared" si="22"/>
        <v>138</v>
      </c>
      <c r="K17" s="46">
        <f t="shared" si="22"/>
        <v>89.7</v>
      </c>
      <c r="L17" s="47">
        <f t="shared" si="3"/>
        <v>7.6899270528547463</v>
      </c>
      <c r="M17" s="44">
        <v>51.5</v>
      </c>
      <c r="N17" s="45">
        <f t="shared" si="23"/>
        <v>33.475000000000001</v>
      </c>
      <c r="O17" s="44">
        <v>45</v>
      </c>
      <c r="P17" s="45">
        <f t="shared" si="4"/>
        <v>29.25</v>
      </c>
      <c r="Q17" s="44">
        <v>53.5</v>
      </c>
      <c r="R17" s="45">
        <f t="shared" si="5"/>
        <v>34.774999999999999</v>
      </c>
      <c r="S17" s="46">
        <f t="shared" si="24"/>
        <v>150</v>
      </c>
      <c r="T17" s="46">
        <f t="shared" si="24"/>
        <v>97.5</v>
      </c>
      <c r="U17" s="47">
        <f t="shared" si="6"/>
        <v>8.3586163617986369</v>
      </c>
      <c r="V17" s="44">
        <v>47</v>
      </c>
      <c r="W17" s="45">
        <f t="shared" si="7"/>
        <v>30.55</v>
      </c>
      <c r="X17" s="44">
        <v>38.5</v>
      </c>
      <c r="Y17" s="45">
        <f t="shared" si="8"/>
        <v>25.024999999999999</v>
      </c>
      <c r="Z17" s="44">
        <v>39</v>
      </c>
      <c r="AA17" s="45">
        <f t="shared" si="9"/>
        <v>25.35</v>
      </c>
      <c r="AB17" s="46">
        <f t="shared" si="25"/>
        <v>124.5</v>
      </c>
      <c r="AC17" s="46">
        <f t="shared" si="25"/>
        <v>80.925000000000011</v>
      </c>
      <c r="AD17" s="47">
        <f t="shared" si="10"/>
        <v>6.9376515802928695</v>
      </c>
      <c r="AE17" s="44">
        <v>34.5</v>
      </c>
      <c r="AF17" s="45">
        <f t="shared" si="11"/>
        <v>22.425000000000001</v>
      </c>
      <c r="AG17" s="44">
        <v>29.5</v>
      </c>
      <c r="AH17" s="45">
        <f t="shared" si="12"/>
        <v>19.175000000000001</v>
      </c>
      <c r="AI17" s="44">
        <v>38.5</v>
      </c>
      <c r="AJ17" s="45">
        <f t="shared" si="13"/>
        <v>25.024999999999999</v>
      </c>
      <c r="AK17" s="46">
        <f t="shared" si="26"/>
        <v>102.5</v>
      </c>
      <c r="AL17" s="46">
        <f t="shared" si="26"/>
        <v>66.625</v>
      </c>
      <c r="AM17" s="47">
        <f t="shared" si="14"/>
        <v>5.7117211805624022</v>
      </c>
      <c r="AN17" s="48">
        <f t="shared" si="15"/>
        <v>515</v>
      </c>
      <c r="AO17" s="45">
        <f t="shared" si="16"/>
        <v>334.75</v>
      </c>
      <c r="AP17" s="49">
        <f t="shared" si="27"/>
        <v>89.7</v>
      </c>
      <c r="AQ17" s="50">
        <f t="shared" si="27"/>
        <v>7.6899270528547463</v>
      </c>
      <c r="AR17" s="51">
        <f t="shared" si="28"/>
        <v>187.2</v>
      </c>
      <c r="AS17" s="52">
        <f t="shared" si="28"/>
        <v>16.048543414653384</v>
      </c>
      <c r="AT17" s="49">
        <f t="shared" si="29"/>
        <v>268.125</v>
      </c>
      <c r="AU17" s="50">
        <f t="shared" si="29"/>
        <v>22.986194994946253</v>
      </c>
      <c r="AV17" s="51">
        <f t="shared" si="30"/>
        <v>334.75</v>
      </c>
      <c r="AW17" s="52">
        <f t="shared" si="31"/>
        <v>28.697916175508656</v>
      </c>
      <c r="AX17" s="53">
        <f t="shared" si="32"/>
        <v>406.85</v>
      </c>
      <c r="AY17" s="54">
        <f t="shared" si="17"/>
        <v>34.879005813310521</v>
      </c>
      <c r="AZ17" s="55">
        <f t="shared" si="33"/>
        <v>370.8</v>
      </c>
      <c r="BA17" s="56">
        <f t="shared" si="18"/>
        <v>31.788460994409586</v>
      </c>
      <c r="BB17" s="57">
        <f t="shared" si="34"/>
        <v>334.75</v>
      </c>
      <c r="BC17" s="58">
        <f t="shared" si="19"/>
        <v>28.697916175508652</v>
      </c>
      <c r="BD17" s="53">
        <f t="shared" si="35"/>
        <v>298.7</v>
      </c>
      <c r="BE17" s="54">
        <f t="shared" si="20"/>
        <v>25.607371356607722</v>
      </c>
      <c r="BF17" s="55">
        <f t="shared" si="36"/>
        <v>262.64999999999998</v>
      </c>
      <c r="BG17" s="56">
        <f t="shared" si="21"/>
        <v>22.516826537706788</v>
      </c>
    </row>
    <row r="18" spans="1:59" ht="21.75" x14ac:dyDescent="0.5">
      <c r="A18" s="41" t="s">
        <v>70</v>
      </c>
      <c r="B18" s="42">
        <v>1610419</v>
      </c>
      <c r="C18" s="43">
        <v>1</v>
      </c>
      <c r="D18" s="44">
        <v>45</v>
      </c>
      <c r="E18" s="45">
        <f t="shared" si="0"/>
        <v>29.25</v>
      </c>
      <c r="F18" s="44">
        <v>55.5</v>
      </c>
      <c r="G18" s="45">
        <f t="shared" si="1"/>
        <v>36.075000000000003</v>
      </c>
      <c r="H18" s="44">
        <v>61.5</v>
      </c>
      <c r="I18" s="45">
        <f t="shared" si="2"/>
        <v>39.975000000000001</v>
      </c>
      <c r="J18" s="46">
        <f t="shared" si="22"/>
        <v>162</v>
      </c>
      <c r="K18" s="46">
        <f t="shared" si="22"/>
        <v>105.30000000000001</v>
      </c>
      <c r="L18" s="47">
        <f t="shared" si="3"/>
        <v>6.538670991835045</v>
      </c>
      <c r="M18" s="44">
        <v>52.5</v>
      </c>
      <c r="N18" s="45">
        <f t="shared" si="23"/>
        <v>34.125</v>
      </c>
      <c r="O18" s="44">
        <v>50</v>
      </c>
      <c r="P18" s="45">
        <f t="shared" si="4"/>
        <v>32.5</v>
      </c>
      <c r="Q18" s="44">
        <v>60.5</v>
      </c>
      <c r="R18" s="45">
        <f t="shared" si="5"/>
        <v>39.325000000000003</v>
      </c>
      <c r="S18" s="46">
        <f t="shared" si="24"/>
        <v>163</v>
      </c>
      <c r="T18" s="46">
        <f t="shared" si="24"/>
        <v>105.95</v>
      </c>
      <c r="U18" s="47">
        <f t="shared" si="6"/>
        <v>6.5790331584513098</v>
      </c>
      <c r="V18" s="44">
        <v>55.5</v>
      </c>
      <c r="W18" s="45">
        <f t="shared" si="7"/>
        <v>36.075000000000003</v>
      </c>
      <c r="X18" s="44">
        <v>43.5</v>
      </c>
      <c r="Y18" s="45">
        <f t="shared" si="8"/>
        <v>28.274999999999999</v>
      </c>
      <c r="Z18" s="44">
        <v>40</v>
      </c>
      <c r="AA18" s="45">
        <f t="shared" si="9"/>
        <v>26</v>
      </c>
      <c r="AB18" s="46">
        <f t="shared" si="25"/>
        <v>139</v>
      </c>
      <c r="AC18" s="46">
        <f t="shared" si="25"/>
        <v>90.35</v>
      </c>
      <c r="AD18" s="47">
        <f t="shared" si="10"/>
        <v>5.6103411596609325</v>
      </c>
      <c r="AE18" s="44">
        <v>49.5</v>
      </c>
      <c r="AF18" s="45">
        <f t="shared" si="11"/>
        <v>32.174999999999997</v>
      </c>
      <c r="AG18" s="44">
        <v>50</v>
      </c>
      <c r="AH18" s="45">
        <f t="shared" si="12"/>
        <v>32.5</v>
      </c>
      <c r="AI18" s="44">
        <v>47.5</v>
      </c>
      <c r="AJ18" s="45">
        <f t="shared" si="13"/>
        <v>30.875</v>
      </c>
      <c r="AK18" s="46">
        <f t="shared" si="26"/>
        <v>147</v>
      </c>
      <c r="AL18" s="46">
        <f t="shared" si="26"/>
        <v>95.55</v>
      </c>
      <c r="AM18" s="47">
        <f t="shared" si="14"/>
        <v>5.9332384925910588</v>
      </c>
      <c r="AN18" s="48">
        <f t="shared" si="15"/>
        <v>611</v>
      </c>
      <c r="AO18" s="45">
        <f t="shared" si="16"/>
        <v>397.15</v>
      </c>
      <c r="AP18" s="49">
        <f t="shared" si="27"/>
        <v>105.30000000000001</v>
      </c>
      <c r="AQ18" s="50">
        <f t="shared" si="27"/>
        <v>6.538670991835045</v>
      </c>
      <c r="AR18" s="51">
        <f t="shared" si="28"/>
        <v>211.25</v>
      </c>
      <c r="AS18" s="52">
        <f t="shared" si="28"/>
        <v>13.117704150286354</v>
      </c>
      <c r="AT18" s="49">
        <f t="shared" si="29"/>
        <v>301.60000000000002</v>
      </c>
      <c r="AU18" s="50">
        <f t="shared" si="29"/>
        <v>18.728045309947287</v>
      </c>
      <c r="AV18" s="51">
        <f t="shared" si="30"/>
        <v>397.15000000000003</v>
      </c>
      <c r="AW18" s="52">
        <f t="shared" si="31"/>
        <v>24.661283802538346</v>
      </c>
      <c r="AX18" s="53">
        <f t="shared" si="32"/>
        <v>482.69</v>
      </c>
      <c r="AY18" s="54">
        <f t="shared" si="17"/>
        <v>29.972944929238913</v>
      </c>
      <c r="AZ18" s="55">
        <f t="shared" si="33"/>
        <v>439.91999999999996</v>
      </c>
      <c r="BA18" s="56">
        <f t="shared" si="18"/>
        <v>27.317114365888628</v>
      </c>
      <c r="BB18" s="57">
        <f t="shared" si="34"/>
        <v>397.15000000000003</v>
      </c>
      <c r="BC18" s="58">
        <f t="shared" si="19"/>
        <v>24.661283802538346</v>
      </c>
      <c r="BD18" s="53">
        <f t="shared" si="35"/>
        <v>354.38</v>
      </c>
      <c r="BE18" s="54">
        <f t="shared" si="20"/>
        <v>22.005453239188064</v>
      </c>
      <c r="BF18" s="55">
        <f t="shared" si="36"/>
        <v>311.61</v>
      </c>
      <c r="BG18" s="56">
        <f t="shared" si="21"/>
        <v>19.349622675837779</v>
      </c>
    </row>
    <row r="19" spans="1:59" ht="21.75" x14ac:dyDescent="0.5">
      <c r="A19" s="41" t="s">
        <v>71</v>
      </c>
      <c r="B19" s="42">
        <v>641152</v>
      </c>
      <c r="C19" s="43">
        <v>12</v>
      </c>
      <c r="D19" s="44">
        <v>18</v>
      </c>
      <c r="E19" s="45">
        <f t="shared" si="0"/>
        <v>11.7</v>
      </c>
      <c r="F19" s="44">
        <v>20.5</v>
      </c>
      <c r="G19" s="45">
        <f t="shared" si="1"/>
        <v>13.324999999999999</v>
      </c>
      <c r="H19" s="44">
        <v>17.5</v>
      </c>
      <c r="I19" s="45">
        <f t="shared" si="2"/>
        <v>11.375</v>
      </c>
      <c r="J19" s="46">
        <f t="shared" si="22"/>
        <v>56</v>
      </c>
      <c r="K19" s="46">
        <f t="shared" si="22"/>
        <v>36.4</v>
      </c>
      <c r="L19" s="47">
        <f t="shared" si="3"/>
        <v>5.6772808943900976</v>
      </c>
      <c r="M19" s="44">
        <v>21.5</v>
      </c>
      <c r="N19" s="45">
        <f t="shared" si="23"/>
        <v>13.975</v>
      </c>
      <c r="O19" s="44">
        <v>23.5</v>
      </c>
      <c r="P19" s="45">
        <f t="shared" si="4"/>
        <v>15.275</v>
      </c>
      <c r="Q19" s="44">
        <v>21</v>
      </c>
      <c r="R19" s="45">
        <f t="shared" si="5"/>
        <v>13.65</v>
      </c>
      <c r="S19" s="46">
        <f t="shared" si="24"/>
        <v>66</v>
      </c>
      <c r="T19" s="46">
        <f t="shared" si="24"/>
        <v>42.9</v>
      </c>
      <c r="U19" s="47">
        <f t="shared" si="6"/>
        <v>6.6910810541026153</v>
      </c>
      <c r="V19" s="44">
        <v>21.5</v>
      </c>
      <c r="W19" s="45">
        <f t="shared" si="7"/>
        <v>13.975</v>
      </c>
      <c r="X19" s="44">
        <v>20</v>
      </c>
      <c r="Y19" s="45">
        <f t="shared" si="8"/>
        <v>13</v>
      </c>
      <c r="Z19" s="44">
        <v>19</v>
      </c>
      <c r="AA19" s="45">
        <f t="shared" si="9"/>
        <v>12.35</v>
      </c>
      <c r="AB19" s="46">
        <f t="shared" si="25"/>
        <v>60.5</v>
      </c>
      <c r="AC19" s="46">
        <f t="shared" si="25"/>
        <v>39.325000000000003</v>
      </c>
      <c r="AD19" s="47">
        <f t="shared" si="10"/>
        <v>6.133490966260732</v>
      </c>
      <c r="AE19" s="44">
        <v>17.5</v>
      </c>
      <c r="AF19" s="45">
        <f t="shared" si="11"/>
        <v>11.375</v>
      </c>
      <c r="AG19" s="44">
        <v>25.5</v>
      </c>
      <c r="AH19" s="45">
        <f t="shared" si="12"/>
        <v>16.574999999999999</v>
      </c>
      <c r="AI19" s="44">
        <v>17.5</v>
      </c>
      <c r="AJ19" s="45">
        <f t="shared" si="13"/>
        <v>11.375</v>
      </c>
      <c r="AK19" s="46">
        <f t="shared" si="26"/>
        <v>60.5</v>
      </c>
      <c r="AL19" s="46">
        <f t="shared" si="26"/>
        <v>39.325000000000003</v>
      </c>
      <c r="AM19" s="47">
        <f t="shared" si="14"/>
        <v>6.133490966260732</v>
      </c>
      <c r="AN19" s="48">
        <f t="shared" si="15"/>
        <v>243</v>
      </c>
      <c r="AO19" s="45">
        <f t="shared" si="16"/>
        <v>157.94999999999999</v>
      </c>
      <c r="AP19" s="49">
        <f t="shared" si="27"/>
        <v>36.4</v>
      </c>
      <c r="AQ19" s="50">
        <f t="shared" si="27"/>
        <v>5.6772808943900976</v>
      </c>
      <c r="AR19" s="51">
        <f t="shared" si="28"/>
        <v>79.3</v>
      </c>
      <c r="AS19" s="52">
        <f t="shared" si="28"/>
        <v>12.368361948492712</v>
      </c>
      <c r="AT19" s="49">
        <f t="shared" si="29"/>
        <v>118.625</v>
      </c>
      <c r="AU19" s="50">
        <f t="shared" si="29"/>
        <v>18.501852914753446</v>
      </c>
      <c r="AV19" s="51">
        <f t="shared" si="30"/>
        <v>157.94999999999999</v>
      </c>
      <c r="AW19" s="52">
        <f t="shared" si="31"/>
        <v>24.635343881014176</v>
      </c>
      <c r="AX19" s="53">
        <f t="shared" si="32"/>
        <v>191.97</v>
      </c>
      <c r="AY19" s="54">
        <f t="shared" si="17"/>
        <v>29.941417947694152</v>
      </c>
      <c r="AZ19" s="55">
        <f t="shared" si="33"/>
        <v>174.95999999999998</v>
      </c>
      <c r="BA19" s="56">
        <f t="shared" si="18"/>
        <v>27.288380914354157</v>
      </c>
      <c r="BB19" s="57">
        <f t="shared" si="34"/>
        <v>157.95000000000002</v>
      </c>
      <c r="BC19" s="58">
        <f t="shared" si="19"/>
        <v>24.635343881014176</v>
      </c>
      <c r="BD19" s="53">
        <f t="shared" si="35"/>
        <v>140.94</v>
      </c>
      <c r="BE19" s="54">
        <f t="shared" si="20"/>
        <v>21.982306847674188</v>
      </c>
      <c r="BF19" s="55">
        <f t="shared" si="36"/>
        <v>123.93</v>
      </c>
      <c r="BG19" s="56">
        <f t="shared" si="21"/>
        <v>19.3292698143342</v>
      </c>
    </row>
    <row r="20" spans="1:59" ht="21.75" x14ac:dyDescent="0.5">
      <c r="A20" s="41" t="s">
        <v>72</v>
      </c>
      <c r="B20" s="42">
        <v>219253</v>
      </c>
      <c r="C20" s="43">
        <v>6</v>
      </c>
      <c r="D20" s="44">
        <v>8</v>
      </c>
      <c r="E20" s="45">
        <f t="shared" si="0"/>
        <v>5.2</v>
      </c>
      <c r="F20" s="44">
        <v>8.5</v>
      </c>
      <c r="G20" s="45">
        <f t="shared" si="1"/>
        <v>5.5250000000000004</v>
      </c>
      <c r="H20" s="44">
        <v>8.5</v>
      </c>
      <c r="I20" s="45">
        <f t="shared" si="2"/>
        <v>5.5250000000000004</v>
      </c>
      <c r="J20" s="46">
        <f t="shared" si="22"/>
        <v>25</v>
      </c>
      <c r="K20" s="46">
        <f t="shared" si="22"/>
        <v>16.25</v>
      </c>
      <c r="L20" s="47">
        <f t="shared" si="3"/>
        <v>7.411529146693546</v>
      </c>
      <c r="M20" s="44">
        <v>8</v>
      </c>
      <c r="N20" s="45">
        <f t="shared" si="23"/>
        <v>5.2</v>
      </c>
      <c r="O20" s="44">
        <v>7</v>
      </c>
      <c r="P20" s="45">
        <f t="shared" si="4"/>
        <v>4.55</v>
      </c>
      <c r="Q20" s="44">
        <v>10</v>
      </c>
      <c r="R20" s="45">
        <f t="shared" si="5"/>
        <v>6.5</v>
      </c>
      <c r="S20" s="46">
        <f t="shared" si="24"/>
        <v>25</v>
      </c>
      <c r="T20" s="46">
        <f t="shared" si="24"/>
        <v>16.25</v>
      </c>
      <c r="U20" s="47">
        <f t="shared" si="6"/>
        <v>7.411529146693546</v>
      </c>
      <c r="V20" s="44">
        <v>6.5</v>
      </c>
      <c r="W20" s="45">
        <f t="shared" si="7"/>
        <v>4.2249999999999996</v>
      </c>
      <c r="X20" s="44">
        <v>5</v>
      </c>
      <c r="Y20" s="45">
        <f t="shared" si="8"/>
        <v>3.25</v>
      </c>
      <c r="Z20" s="44">
        <v>6</v>
      </c>
      <c r="AA20" s="45">
        <f t="shared" si="9"/>
        <v>3.9</v>
      </c>
      <c r="AB20" s="46">
        <f t="shared" si="25"/>
        <v>17.5</v>
      </c>
      <c r="AC20" s="46">
        <f t="shared" si="25"/>
        <v>11.375</v>
      </c>
      <c r="AD20" s="47">
        <f t="shared" si="10"/>
        <v>5.188070402685482</v>
      </c>
      <c r="AE20" s="44">
        <v>6.5</v>
      </c>
      <c r="AF20" s="45">
        <f t="shared" si="11"/>
        <v>4.2249999999999996</v>
      </c>
      <c r="AG20" s="44">
        <v>6</v>
      </c>
      <c r="AH20" s="45">
        <f t="shared" si="12"/>
        <v>3.9</v>
      </c>
      <c r="AI20" s="44">
        <v>4.5</v>
      </c>
      <c r="AJ20" s="45">
        <f t="shared" si="13"/>
        <v>2.9249999999999998</v>
      </c>
      <c r="AK20" s="46">
        <f t="shared" si="26"/>
        <v>17</v>
      </c>
      <c r="AL20" s="46">
        <f t="shared" si="26"/>
        <v>11.05</v>
      </c>
      <c r="AM20" s="47">
        <f t="shared" si="14"/>
        <v>5.0398398197516112</v>
      </c>
      <c r="AN20" s="48">
        <f t="shared" si="15"/>
        <v>84.5</v>
      </c>
      <c r="AO20" s="45">
        <f t="shared" si="16"/>
        <v>54.924999999999997</v>
      </c>
      <c r="AP20" s="49">
        <f t="shared" si="27"/>
        <v>16.25</v>
      </c>
      <c r="AQ20" s="50">
        <f t="shared" si="27"/>
        <v>7.411529146693546</v>
      </c>
      <c r="AR20" s="51">
        <f t="shared" si="28"/>
        <v>32.5</v>
      </c>
      <c r="AS20" s="52">
        <f t="shared" si="28"/>
        <v>14.823058293387092</v>
      </c>
      <c r="AT20" s="49">
        <f t="shared" si="29"/>
        <v>43.875</v>
      </c>
      <c r="AU20" s="50">
        <f t="shared" si="29"/>
        <v>20.011128696072575</v>
      </c>
      <c r="AV20" s="51">
        <f t="shared" si="30"/>
        <v>54.924999999999997</v>
      </c>
      <c r="AW20" s="52">
        <f t="shared" si="31"/>
        <v>25.050968515824181</v>
      </c>
      <c r="AX20" s="53">
        <f t="shared" si="32"/>
        <v>66.75500000000001</v>
      </c>
      <c r="AY20" s="54">
        <f t="shared" si="17"/>
        <v>30.446561734617088</v>
      </c>
      <c r="AZ20" s="55">
        <f t="shared" si="33"/>
        <v>60.839999999999996</v>
      </c>
      <c r="BA20" s="56">
        <f t="shared" si="18"/>
        <v>27.748765125220633</v>
      </c>
      <c r="BB20" s="57">
        <f t="shared" si="34"/>
        <v>54.925000000000004</v>
      </c>
      <c r="BC20" s="58">
        <f t="shared" si="19"/>
        <v>25.050968515824188</v>
      </c>
      <c r="BD20" s="53">
        <f t="shared" si="35"/>
        <v>49.01</v>
      </c>
      <c r="BE20" s="54">
        <f t="shared" si="20"/>
        <v>22.353171906427736</v>
      </c>
      <c r="BF20" s="55">
        <f t="shared" si="36"/>
        <v>43.094999999999999</v>
      </c>
      <c r="BG20" s="56">
        <f t="shared" si="21"/>
        <v>19.655375297031284</v>
      </c>
    </row>
    <row r="21" spans="1:59" ht="21.75" x14ac:dyDescent="0.5">
      <c r="A21" s="41" t="s">
        <v>73</v>
      </c>
      <c r="B21" s="42">
        <v>532237</v>
      </c>
      <c r="C21" s="43">
        <v>2</v>
      </c>
      <c r="D21" s="44">
        <v>19.5</v>
      </c>
      <c r="E21" s="45">
        <f t="shared" si="0"/>
        <v>12.675000000000001</v>
      </c>
      <c r="F21" s="44">
        <v>13.5</v>
      </c>
      <c r="G21" s="45">
        <f t="shared" si="1"/>
        <v>8.7750000000000004</v>
      </c>
      <c r="H21" s="44">
        <v>15.5</v>
      </c>
      <c r="I21" s="45">
        <f t="shared" si="2"/>
        <v>10.074999999999999</v>
      </c>
      <c r="J21" s="46">
        <f t="shared" si="22"/>
        <v>48.5</v>
      </c>
      <c r="K21" s="46">
        <f t="shared" si="22"/>
        <v>31.525000000000002</v>
      </c>
      <c r="L21" s="47">
        <f t="shared" si="3"/>
        <v>5.9231131995708681</v>
      </c>
      <c r="M21" s="44">
        <v>16.5</v>
      </c>
      <c r="N21" s="45">
        <f t="shared" si="23"/>
        <v>10.725</v>
      </c>
      <c r="O21" s="44">
        <v>12.5</v>
      </c>
      <c r="P21" s="45">
        <f t="shared" si="4"/>
        <v>8.125</v>
      </c>
      <c r="Q21" s="44">
        <v>16</v>
      </c>
      <c r="R21" s="45">
        <f t="shared" si="5"/>
        <v>10.4</v>
      </c>
      <c r="S21" s="46">
        <f t="shared" si="24"/>
        <v>45</v>
      </c>
      <c r="T21" s="46">
        <f t="shared" si="24"/>
        <v>29.25</v>
      </c>
      <c r="U21" s="47">
        <f t="shared" si="6"/>
        <v>5.4956720408389499</v>
      </c>
      <c r="V21" s="44">
        <v>18.5</v>
      </c>
      <c r="W21" s="45">
        <f t="shared" si="7"/>
        <v>12.025</v>
      </c>
      <c r="X21" s="44">
        <v>16</v>
      </c>
      <c r="Y21" s="45">
        <f t="shared" si="8"/>
        <v>10.4</v>
      </c>
      <c r="Z21" s="44">
        <v>15.5</v>
      </c>
      <c r="AA21" s="45">
        <f t="shared" si="9"/>
        <v>10.074999999999999</v>
      </c>
      <c r="AB21" s="46">
        <f t="shared" si="25"/>
        <v>50</v>
      </c>
      <c r="AC21" s="46">
        <f t="shared" si="25"/>
        <v>32.5</v>
      </c>
      <c r="AD21" s="47">
        <f t="shared" si="10"/>
        <v>6.1063022675988332</v>
      </c>
      <c r="AE21" s="44">
        <v>10</v>
      </c>
      <c r="AF21" s="45">
        <f t="shared" si="11"/>
        <v>6.5</v>
      </c>
      <c r="AG21" s="44">
        <v>10.5</v>
      </c>
      <c r="AH21" s="45">
        <f t="shared" si="12"/>
        <v>6.8250000000000002</v>
      </c>
      <c r="AI21" s="44">
        <v>11.5</v>
      </c>
      <c r="AJ21" s="45">
        <f t="shared" si="13"/>
        <v>7.4749999999999996</v>
      </c>
      <c r="AK21" s="46">
        <f t="shared" si="26"/>
        <v>32</v>
      </c>
      <c r="AL21" s="46">
        <f t="shared" si="26"/>
        <v>20.799999999999997</v>
      </c>
      <c r="AM21" s="47">
        <f t="shared" si="14"/>
        <v>3.9080334512632526</v>
      </c>
      <c r="AN21" s="48">
        <f t="shared" si="15"/>
        <v>175.5</v>
      </c>
      <c r="AO21" s="45">
        <f t="shared" si="16"/>
        <v>114.075</v>
      </c>
      <c r="AP21" s="49">
        <f t="shared" si="27"/>
        <v>31.525000000000002</v>
      </c>
      <c r="AQ21" s="50">
        <f t="shared" si="27"/>
        <v>5.9231131995708681</v>
      </c>
      <c r="AR21" s="51">
        <f t="shared" si="28"/>
        <v>60.775000000000006</v>
      </c>
      <c r="AS21" s="52">
        <f t="shared" si="28"/>
        <v>11.418785240409818</v>
      </c>
      <c r="AT21" s="49">
        <f t="shared" si="29"/>
        <v>93.275000000000006</v>
      </c>
      <c r="AU21" s="50">
        <f t="shared" si="29"/>
        <v>17.525087508008649</v>
      </c>
      <c r="AV21" s="51">
        <f t="shared" si="30"/>
        <v>114.075</v>
      </c>
      <c r="AW21" s="52">
        <f t="shared" si="31"/>
        <v>21.433120959271903</v>
      </c>
      <c r="AX21" s="53">
        <f t="shared" si="32"/>
        <v>138.64500000000001</v>
      </c>
      <c r="AY21" s="54">
        <f t="shared" si="17"/>
        <v>26.04948547357662</v>
      </c>
      <c r="AZ21" s="55">
        <f t="shared" si="33"/>
        <v>126.36</v>
      </c>
      <c r="BA21" s="56">
        <f t="shared" si="18"/>
        <v>23.74130321642426</v>
      </c>
      <c r="BB21" s="57">
        <f t="shared" si="34"/>
        <v>114.075</v>
      </c>
      <c r="BC21" s="58">
        <f t="shared" si="19"/>
        <v>21.433120959271903</v>
      </c>
      <c r="BD21" s="53">
        <f t="shared" si="35"/>
        <v>101.78999999999999</v>
      </c>
      <c r="BE21" s="54">
        <f t="shared" si="20"/>
        <v>19.124938702119543</v>
      </c>
      <c r="BF21" s="55">
        <f t="shared" si="36"/>
        <v>89.504999999999995</v>
      </c>
      <c r="BG21" s="56">
        <f t="shared" si="21"/>
        <v>16.816756444967183</v>
      </c>
    </row>
    <row r="22" spans="1:59" ht="21.75" x14ac:dyDescent="0.5">
      <c r="A22" s="41" t="s">
        <v>74</v>
      </c>
      <c r="B22" s="42">
        <v>258019</v>
      </c>
      <c r="C22" s="43">
        <v>4</v>
      </c>
      <c r="D22" s="44">
        <v>9</v>
      </c>
      <c r="E22" s="45">
        <f t="shared" si="0"/>
        <v>5.85</v>
      </c>
      <c r="F22" s="44">
        <v>9.5</v>
      </c>
      <c r="G22" s="45">
        <f t="shared" si="1"/>
        <v>6.1749999999999998</v>
      </c>
      <c r="H22" s="44">
        <v>11.5</v>
      </c>
      <c r="I22" s="45">
        <f t="shared" si="2"/>
        <v>7.4749999999999996</v>
      </c>
      <c r="J22" s="46">
        <f t="shared" si="22"/>
        <v>30</v>
      </c>
      <c r="K22" s="46">
        <f t="shared" si="22"/>
        <v>19.5</v>
      </c>
      <c r="L22" s="47">
        <f t="shared" si="3"/>
        <v>7.5575829686961038</v>
      </c>
      <c r="M22" s="44">
        <v>11</v>
      </c>
      <c r="N22" s="45">
        <f t="shared" si="23"/>
        <v>7.15</v>
      </c>
      <c r="O22" s="44">
        <v>10</v>
      </c>
      <c r="P22" s="45">
        <f t="shared" si="4"/>
        <v>6.5</v>
      </c>
      <c r="Q22" s="44">
        <v>9</v>
      </c>
      <c r="R22" s="45">
        <f t="shared" si="5"/>
        <v>5.85</v>
      </c>
      <c r="S22" s="46">
        <f t="shared" si="24"/>
        <v>30</v>
      </c>
      <c r="T22" s="46">
        <f t="shared" si="24"/>
        <v>19.5</v>
      </c>
      <c r="U22" s="47">
        <f t="shared" si="6"/>
        <v>7.5575829686961038</v>
      </c>
      <c r="V22" s="44">
        <v>9.5</v>
      </c>
      <c r="W22" s="45">
        <f t="shared" si="7"/>
        <v>6.1749999999999998</v>
      </c>
      <c r="X22" s="44">
        <v>10</v>
      </c>
      <c r="Y22" s="45">
        <f t="shared" si="8"/>
        <v>6.5</v>
      </c>
      <c r="Z22" s="44">
        <v>7.5</v>
      </c>
      <c r="AA22" s="45">
        <f t="shared" si="9"/>
        <v>4.875</v>
      </c>
      <c r="AB22" s="46">
        <f t="shared" si="25"/>
        <v>27</v>
      </c>
      <c r="AC22" s="46">
        <f t="shared" si="25"/>
        <v>17.55</v>
      </c>
      <c r="AD22" s="47">
        <f t="shared" si="10"/>
        <v>6.8018246718264948</v>
      </c>
      <c r="AE22" s="44">
        <v>10.5</v>
      </c>
      <c r="AF22" s="45">
        <f t="shared" si="11"/>
        <v>6.8250000000000002</v>
      </c>
      <c r="AG22" s="44">
        <v>12</v>
      </c>
      <c r="AH22" s="45">
        <f t="shared" si="12"/>
        <v>7.8</v>
      </c>
      <c r="AI22" s="44">
        <v>8.5</v>
      </c>
      <c r="AJ22" s="45">
        <f t="shared" si="13"/>
        <v>5.5250000000000004</v>
      </c>
      <c r="AK22" s="46">
        <f t="shared" si="26"/>
        <v>31</v>
      </c>
      <c r="AL22" s="46">
        <f t="shared" si="26"/>
        <v>20.149999999999999</v>
      </c>
      <c r="AM22" s="47">
        <f t="shared" si="14"/>
        <v>7.8095024009859735</v>
      </c>
      <c r="AN22" s="48">
        <f t="shared" si="15"/>
        <v>118</v>
      </c>
      <c r="AO22" s="45">
        <f t="shared" si="16"/>
        <v>76.7</v>
      </c>
      <c r="AP22" s="49">
        <f t="shared" si="27"/>
        <v>19.5</v>
      </c>
      <c r="AQ22" s="50">
        <f t="shared" si="27"/>
        <v>7.5575829686961038</v>
      </c>
      <c r="AR22" s="51">
        <f t="shared" si="28"/>
        <v>39</v>
      </c>
      <c r="AS22" s="52">
        <f t="shared" si="28"/>
        <v>15.115165937392208</v>
      </c>
      <c r="AT22" s="49">
        <f t="shared" si="29"/>
        <v>56.55</v>
      </c>
      <c r="AU22" s="50">
        <f t="shared" si="29"/>
        <v>21.916990609218701</v>
      </c>
      <c r="AV22" s="51">
        <f t="shared" si="30"/>
        <v>76.699999999999989</v>
      </c>
      <c r="AW22" s="52">
        <f t="shared" si="31"/>
        <v>29.72649301020467</v>
      </c>
      <c r="AX22" s="53">
        <f t="shared" si="32"/>
        <v>93.22</v>
      </c>
      <c r="AY22" s="54">
        <f t="shared" si="17"/>
        <v>36.129122273941064</v>
      </c>
      <c r="AZ22" s="55">
        <f t="shared" si="33"/>
        <v>84.96</v>
      </c>
      <c r="BA22" s="56">
        <f t="shared" si="18"/>
        <v>32.927807642072871</v>
      </c>
      <c r="BB22" s="57">
        <f t="shared" si="34"/>
        <v>76.7</v>
      </c>
      <c r="BC22" s="58">
        <f t="shared" si="19"/>
        <v>29.726493010204674</v>
      </c>
      <c r="BD22" s="53">
        <f t="shared" si="35"/>
        <v>68.44</v>
      </c>
      <c r="BE22" s="54">
        <f t="shared" si="20"/>
        <v>26.525178378336481</v>
      </c>
      <c r="BF22" s="55">
        <f t="shared" si="36"/>
        <v>60.18</v>
      </c>
      <c r="BG22" s="56">
        <f t="shared" si="21"/>
        <v>23.323863746468284</v>
      </c>
    </row>
    <row r="23" spans="1:59" ht="21.75" x14ac:dyDescent="0.5">
      <c r="A23" s="41" t="s">
        <v>75</v>
      </c>
      <c r="B23" s="42">
        <v>900090</v>
      </c>
      <c r="C23" s="43">
        <v>5</v>
      </c>
      <c r="D23" s="44">
        <v>33.5</v>
      </c>
      <c r="E23" s="45">
        <f t="shared" si="0"/>
        <v>21.774999999999999</v>
      </c>
      <c r="F23" s="44">
        <v>33</v>
      </c>
      <c r="G23" s="45">
        <f t="shared" si="1"/>
        <v>21.45</v>
      </c>
      <c r="H23" s="44">
        <v>37.5</v>
      </c>
      <c r="I23" s="45">
        <f t="shared" si="2"/>
        <v>24.375</v>
      </c>
      <c r="J23" s="46">
        <f t="shared" si="22"/>
        <v>104</v>
      </c>
      <c r="K23" s="46">
        <f t="shared" si="22"/>
        <v>67.599999999999994</v>
      </c>
      <c r="L23" s="47">
        <f t="shared" si="3"/>
        <v>7.5103600751035993</v>
      </c>
      <c r="M23" s="44">
        <v>41.5</v>
      </c>
      <c r="N23" s="45">
        <f t="shared" si="23"/>
        <v>26.975000000000001</v>
      </c>
      <c r="O23" s="44">
        <v>37.5</v>
      </c>
      <c r="P23" s="45">
        <f t="shared" si="4"/>
        <v>24.375</v>
      </c>
      <c r="Q23" s="44">
        <v>34</v>
      </c>
      <c r="R23" s="45">
        <f t="shared" si="5"/>
        <v>22.1</v>
      </c>
      <c r="S23" s="46">
        <f t="shared" si="24"/>
        <v>113</v>
      </c>
      <c r="T23" s="46">
        <f t="shared" si="24"/>
        <v>73.45</v>
      </c>
      <c r="U23" s="47">
        <f t="shared" si="6"/>
        <v>8.1602950816029516</v>
      </c>
      <c r="V23" s="44">
        <v>36.5</v>
      </c>
      <c r="W23" s="45">
        <f t="shared" si="7"/>
        <v>23.725000000000001</v>
      </c>
      <c r="X23" s="44">
        <v>32</v>
      </c>
      <c r="Y23" s="45">
        <f t="shared" si="8"/>
        <v>20.8</v>
      </c>
      <c r="Z23" s="44">
        <v>32.5</v>
      </c>
      <c r="AA23" s="45">
        <f t="shared" si="9"/>
        <v>21.125</v>
      </c>
      <c r="AB23" s="46">
        <f t="shared" si="25"/>
        <v>101</v>
      </c>
      <c r="AC23" s="46">
        <f t="shared" si="25"/>
        <v>65.650000000000006</v>
      </c>
      <c r="AD23" s="47">
        <f t="shared" si="10"/>
        <v>7.2937150729371512</v>
      </c>
      <c r="AE23" s="44">
        <v>35</v>
      </c>
      <c r="AF23" s="45">
        <f t="shared" si="11"/>
        <v>22.75</v>
      </c>
      <c r="AG23" s="44">
        <v>35</v>
      </c>
      <c r="AH23" s="45">
        <f t="shared" si="12"/>
        <v>22.75</v>
      </c>
      <c r="AI23" s="44">
        <v>31.5</v>
      </c>
      <c r="AJ23" s="45">
        <f t="shared" si="13"/>
        <v>20.475000000000001</v>
      </c>
      <c r="AK23" s="46">
        <f t="shared" si="26"/>
        <v>101.5</v>
      </c>
      <c r="AL23" s="46">
        <f t="shared" si="26"/>
        <v>65.974999999999994</v>
      </c>
      <c r="AM23" s="47">
        <f t="shared" si="14"/>
        <v>7.329822573298225</v>
      </c>
      <c r="AN23" s="48">
        <f t="shared" si="15"/>
        <v>419.5</v>
      </c>
      <c r="AO23" s="45">
        <f t="shared" si="16"/>
        <v>272.67500000000001</v>
      </c>
      <c r="AP23" s="49">
        <f t="shared" si="27"/>
        <v>67.599999999999994</v>
      </c>
      <c r="AQ23" s="50">
        <f t="shared" si="27"/>
        <v>7.5103600751035993</v>
      </c>
      <c r="AR23" s="51">
        <f t="shared" si="28"/>
        <v>141.05000000000001</v>
      </c>
      <c r="AS23" s="52">
        <f t="shared" si="28"/>
        <v>15.670655156706552</v>
      </c>
      <c r="AT23" s="49">
        <f t="shared" si="29"/>
        <v>206.70000000000002</v>
      </c>
      <c r="AU23" s="50">
        <f t="shared" si="29"/>
        <v>22.964370229643702</v>
      </c>
      <c r="AV23" s="51">
        <f t="shared" si="30"/>
        <v>272.67500000000001</v>
      </c>
      <c r="AW23" s="52">
        <f t="shared" si="31"/>
        <v>30.294192802941929</v>
      </c>
      <c r="AX23" s="53">
        <f t="shared" si="32"/>
        <v>331.40500000000003</v>
      </c>
      <c r="AY23" s="54">
        <f t="shared" si="17"/>
        <v>36.819095868190963</v>
      </c>
      <c r="AZ23" s="55">
        <f t="shared" si="33"/>
        <v>302.03999999999996</v>
      </c>
      <c r="BA23" s="56">
        <f t="shared" si="18"/>
        <v>33.556644335566439</v>
      </c>
      <c r="BB23" s="57">
        <f t="shared" si="34"/>
        <v>272.67500000000001</v>
      </c>
      <c r="BC23" s="58">
        <f t="shared" si="19"/>
        <v>30.294192802941929</v>
      </c>
      <c r="BD23" s="53">
        <f t="shared" si="35"/>
        <v>243.30999999999997</v>
      </c>
      <c r="BE23" s="54">
        <f t="shared" si="20"/>
        <v>27.031741270317411</v>
      </c>
      <c r="BF23" s="55">
        <f t="shared" si="36"/>
        <v>213.94499999999999</v>
      </c>
      <c r="BG23" s="56">
        <f t="shared" si="21"/>
        <v>23.769289737692898</v>
      </c>
    </row>
    <row r="24" spans="1:59" ht="21.75" x14ac:dyDescent="0.5">
      <c r="A24" s="41" t="s">
        <v>76</v>
      </c>
      <c r="B24" s="42">
        <v>715833</v>
      </c>
      <c r="C24" s="43">
        <v>8</v>
      </c>
      <c r="D24" s="44">
        <v>16.5</v>
      </c>
      <c r="E24" s="45">
        <f t="shared" si="0"/>
        <v>10.725</v>
      </c>
      <c r="F24" s="44">
        <v>17</v>
      </c>
      <c r="G24" s="45">
        <f t="shared" si="1"/>
        <v>11.05</v>
      </c>
      <c r="H24" s="44">
        <v>16.5</v>
      </c>
      <c r="I24" s="45">
        <f t="shared" si="2"/>
        <v>10.725</v>
      </c>
      <c r="J24" s="46">
        <f t="shared" si="22"/>
        <v>50</v>
      </c>
      <c r="K24" s="46">
        <f t="shared" si="22"/>
        <v>32.5</v>
      </c>
      <c r="L24" s="47">
        <f t="shared" si="3"/>
        <v>4.5401650943725702</v>
      </c>
      <c r="M24" s="44">
        <v>18</v>
      </c>
      <c r="N24" s="45">
        <f t="shared" si="23"/>
        <v>11.7</v>
      </c>
      <c r="O24" s="44">
        <v>16</v>
      </c>
      <c r="P24" s="45">
        <f t="shared" si="4"/>
        <v>10.4</v>
      </c>
      <c r="Q24" s="44">
        <v>13</v>
      </c>
      <c r="R24" s="45">
        <f t="shared" si="5"/>
        <v>8.4499999999999993</v>
      </c>
      <c r="S24" s="46">
        <f t="shared" si="24"/>
        <v>47</v>
      </c>
      <c r="T24" s="46">
        <f t="shared" si="24"/>
        <v>30.55</v>
      </c>
      <c r="U24" s="47">
        <f t="shared" si="6"/>
        <v>4.2677551887102156</v>
      </c>
      <c r="V24" s="44">
        <v>15</v>
      </c>
      <c r="W24" s="45">
        <f t="shared" si="7"/>
        <v>9.75</v>
      </c>
      <c r="X24" s="44">
        <v>12</v>
      </c>
      <c r="Y24" s="45">
        <f t="shared" si="8"/>
        <v>7.8</v>
      </c>
      <c r="Z24" s="44">
        <v>12.5</v>
      </c>
      <c r="AA24" s="45">
        <f t="shared" si="9"/>
        <v>8.125</v>
      </c>
      <c r="AB24" s="46">
        <f t="shared" si="25"/>
        <v>39.5</v>
      </c>
      <c r="AC24" s="46">
        <f t="shared" si="25"/>
        <v>25.675000000000001</v>
      </c>
      <c r="AD24" s="47">
        <f t="shared" si="10"/>
        <v>3.5867304245543306</v>
      </c>
      <c r="AE24" s="44">
        <v>10.5</v>
      </c>
      <c r="AF24" s="45">
        <f t="shared" si="11"/>
        <v>6.8250000000000002</v>
      </c>
      <c r="AG24" s="44">
        <v>10.5</v>
      </c>
      <c r="AH24" s="45">
        <f t="shared" si="12"/>
        <v>6.8250000000000002</v>
      </c>
      <c r="AI24" s="44">
        <v>8</v>
      </c>
      <c r="AJ24" s="45">
        <f t="shared" si="13"/>
        <v>5.2</v>
      </c>
      <c r="AK24" s="46">
        <f t="shared" si="26"/>
        <v>29</v>
      </c>
      <c r="AL24" s="46">
        <f t="shared" si="26"/>
        <v>18.850000000000001</v>
      </c>
      <c r="AM24" s="47">
        <f t="shared" si="14"/>
        <v>2.6332957547360909</v>
      </c>
      <c r="AN24" s="48">
        <f t="shared" si="15"/>
        <v>165.5</v>
      </c>
      <c r="AO24" s="45">
        <f t="shared" si="16"/>
        <v>107.575</v>
      </c>
      <c r="AP24" s="49">
        <f t="shared" si="27"/>
        <v>32.5</v>
      </c>
      <c r="AQ24" s="50">
        <f t="shared" si="27"/>
        <v>4.5401650943725702</v>
      </c>
      <c r="AR24" s="51">
        <f t="shared" si="28"/>
        <v>63.05</v>
      </c>
      <c r="AS24" s="52">
        <f t="shared" si="28"/>
        <v>8.8079202830827867</v>
      </c>
      <c r="AT24" s="49">
        <f t="shared" si="29"/>
        <v>88.724999999999994</v>
      </c>
      <c r="AU24" s="50">
        <f t="shared" si="29"/>
        <v>12.394650707637116</v>
      </c>
      <c r="AV24" s="51">
        <f t="shared" si="30"/>
        <v>107.575</v>
      </c>
      <c r="AW24" s="52">
        <f t="shared" si="31"/>
        <v>15.027946462373205</v>
      </c>
      <c r="AX24" s="53">
        <f t="shared" si="32"/>
        <v>130.745</v>
      </c>
      <c r="AY24" s="54">
        <f t="shared" si="17"/>
        <v>18.264734931192052</v>
      </c>
      <c r="AZ24" s="55">
        <f t="shared" si="33"/>
        <v>119.16</v>
      </c>
      <c r="BA24" s="56">
        <f t="shared" si="18"/>
        <v>16.64634069678263</v>
      </c>
      <c r="BB24" s="57">
        <f t="shared" si="34"/>
        <v>107.575</v>
      </c>
      <c r="BC24" s="58">
        <f t="shared" si="19"/>
        <v>15.027946462373208</v>
      </c>
      <c r="BD24" s="53">
        <f t="shared" si="35"/>
        <v>95.99</v>
      </c>
      <c r="BE24" s="54">
        <f t="shared" si="20"/>
        <v>13.409552227963784</v>
      </c>
      <c r="BF24" s="55">
        <f t="shared" si="36"/>
        <v>84.405000000000001</v>
      </c>
      <c r="BG24" s="56">
        <f t="shared" si="21"/>
        <v>11.791157993554362</v>
      </c>
    </row>
    <row r="25" spans="1:59" ht="21.75" x14ac:dyDescent="0.5">
      <c r="A25" s="41" t="s">
        <v>77</v>
      </c>
      <c r="B25" s="42">
        <v>2631594</v>
      </c>
      <c r="C25" s="43">
        <v>9</v>
      </c>
      <c r="D25" s="44">
        <v>80</v>
      </c>
      <c r="E25" s="45">
        <f t="shared" si="0"/>
        <v>52</v>
      </c>
      <c r="F25" s="44">
        <v>80</v>
      </c>
      <c r="G25" s="45">
        <f t="shared" si="1"/>
        <v>52</v>
      </c>
      <c r="H25" s="44">
        <v>98</v>
      </c>
      <c r="I25" s="45">
        <f t="shared" si="2"/>
        <v>63.7</v>
      </c>
      <c r="J25" s="46">
        <f t="shared" si="22"/>
        <v>258</v>
      </c>
      <c r="K25" s="46">
        <f t="shared" si="22"/>
        <v>167.7</v>
      </c>
      <c r="L25" s="47">
        <f t="shared" si="3"/>
        <v>6.3725635489364993</v>
      </c>
      <c r="M25" s="44">
        <v>102</v>
      </c>
      <c r="N25" s="45">
        <f t="shared" si="23"/>
        <v>66.3</v>
      </c>
      <c r="O25" s="44">
        <v>81.5</v>
      </c>
      <c r="P25" s="45">
        <f t="shared" si="4"/>
        <v>52.975000000000001</v>
      </c>
      <c r="Q25" s="44">
        <v>92.5</v>
      </c>
      <c r="R25" s="45">
        <f t="shared" si="5"/>
        <v>60.125</v>
      </c>
      <c r="S25" s="46">
        <f t="shared" si="24"/>
        <v>276</v>
      </c>
      <c r="T25" s="46">
        <f t="shared" si="24"/>
        <v>179.4</v>
      </c>
      <c r="U25" s="47">
        <f t="shared" si="6"/>
        <v>6.8171610058390462</v>
      </c>
      <c r="V25" s="44">
        <v>79.5</v>
      </c>
      <c r="W25" s="45">
        <f t="shared" si="7"/>
        <v>51.674999999999997</v>
      </c>
      <c r="X25" s="44">
        <v>74</v>
      </c>
      <c r="Y25" s="45">
        <f t="shared" si="8"/>
        <v>48.1</v>
      </c>
      <c r="Z25" s="44">
        <v>71.5</v>
      </c>
      <c r="AA25" s="45">
        <f t="shared" si="9"/>
        <v>46.475000000000001</v>
      </c>
      <c r="AB25" s="46">
        <f t="shared" si="25"/>
        <v>225</v>
      </c>
      <c r="AC25" s="46">
        <f t="shared" si="25"/>
        <v>146.25</v>
      </c>
      <c r="AD25" s="47">
        <f t="shared" si="10"/>
        <v>5.5574682112818312</v>
      </c>
      <c r="AE25" s="44">
        <v>79.5</v>
      </c>
      <c r="AF25" s="45">
        <f t="shared" si="11"/>
        <v>51.674999999999997</v>
      </c>
      <c r="AG25" s="44">
        <v>68</v>
      </c>
      <c r="AH25" s="45">
        <f t="shared" si="12"/>
        <v>44.2</v>
      </c>
      <c r="AI25" s="44">
        <v>58.5</v>
      </c>
      <c r="AJ25" s="45">
        <f t="shared" si="13"/>
        <v>38.024999999999999</v>
      </c>
      <c r="AK25" s="46">
        <f t="shared" si="26"/>
        <v>206</v>
      </c>
      <c r="AL25" s="46">
        <f t="shared" si="26"/>
        <v>133.9</v>
      </c>
      <c r="AM25" s="47">
        <f t="shared" si="14"/>
        <v>5.0881708956624774</v>
      </c>
      <c r="AN25" s="48">
        <f t="shared" si="15"/>
        <v>965</v>
      </c>
      <c r="AO25" s="45">
        <f t="shared" si="16"/>
        <v>627.25</v>
      </c>
      <c r="AP25" s="49">
        <f t="shared" si="27"/>
        <v>167.7</v>
      </c>
      <c r="AQ25" s="50">
        <f t="shared" si="27"/>
        <v>6.3725635489364993</v>
      </c>
      <c r="AR25" s="51">
        <f t="shared" si="28"/>
        <v>347.1</v>
      </c>
      <c r="AS25" s="52">
        <f t="shared" si="28"/>
        <v>13.189724554775545</v>
      </c>
      <c r="AT25" s="49">
        <f t="shared" si="29"/>
        <v>493.34999999999997</v>
      </c>
      <c r="AU25" s="50">
        <f t="shared" si="29"/>
        <v>18.747192766057374</v>
      </c>
      <c r="AV25" s="51">
        <f t="shared" si="30"/>
        <v>627.25</v>
      </c>
      <c r="AW25" s="52">
        <f t="shared" si="31"/>
        <v>23.835363661719857</v>
      </c>
      <c r="AX25" s="53">
        <f t="shared" si="32"/>
        <v>762.35</v>
      </c>
      <c r="AY25" s="54">
        <f t="shared" si="17"/>
        <v>28.969134296551825</v>
      </c>
      <c r="AZ25" s="55">
        <f t="shared" si="33"/>
        <v>694.8</v>
      </c>
      <c r="BA25" s="56">
        <f t="shared" si="18"/>
        <v>26.402248979135837</v>
      </c>
      <c r="BB25" s="57">
        <f t="shared" si="34"/>
        <v>627.25</v>
      </c>
      <c r="BC25" s="58">
        <f t="shared" si="19"/>
        <v>23.835363661719857</v>
      </c>
      <c r="BD25" s="53">
        <f t="shared" si="35"/>
        <v>559.69999999999993</v>
      </c>
      <c r="BE25" s="54">
        <f t="shared" si="20"/>
        <v>21.268478344303869</v>
      </c>
      <c r="BF25" s="55">
        <f t="shared" si="36"/>
        <v>492.15000000000003</v>
      </c>
      <c r="BG25" s="56">
        <f t="shared" si="21"/>
        <v>18.701593026887888</v>
      </c>
    </row>
    <row r="26" spans="1:59" ht="21.75" x14ac:dyDescent="0.5">
      <c r="A26" s="41" t="s">
        <v>78</v>
      </c>
      <c r="B26" s="42">
        <v>1553363</v>
      </c>
      <c r="C26" s="43">
        <v>11</v>
      </c>
      <c r="D26" s="44">
        <v>45.5</v>
      </c>
      <c r="E26" s="45">
        <f t="shared" si="0"/>
        <v>29.574999999999999</v>
      </c>
      <c r="F26" s="44">
        <v>39</v>
      </c>
      <c r="G26" s="45">
        <f t="shared" si="1"/>
        <v>25.35</v>
      </c>
      <c r="H26" s="44">
        <v>34.5</v>
      </c>
      <c r="I26" s="45">
        <f t="shared" si="2"/>
        <v>22.425000000000001</v>
      </c>
      <c r="J26" s="46">
        <f t="shared" si="22"/>
        <v>119</v>
      </c>
      <c r="K26" s="46">
        <f t="shared" si="22"/>
        <v>77.349999999999994</v>
      </c>
      <c r="L26" s="47">
        <f t="shared" si="3"/>
        <v>4.9795186315111142</v>
      </c>
      <c r="M26" s="44">
        <v>48</v>
      </c>
      <c r="N26" s="45">
        <f t="shared" si="23"/>
        <v>31.2</v>
      </c>
      <c r="O26" s="44">
        <v>50.5</v>
      </c>
      <c r="P26" s="45">
        <f t="shared" si="4"/>
        <v>32.825000000000003</v>
      </c>
      <c r="Q26" s="44">
        <v>46.5</v>
      </c>
      <c r="R26" s="45">
        <f t="shared" si="5"/>
        <v>30.225000000000001</v>
      </c>
      <c r="S26" s="46">
        <f t="shared" si="24"/>
        <v>145</v>
      </c>
      <c r="T26" s="46">
        <f t="shared" si="24"/>
        <v>94.25</v>
      </c>
      <c r="U26" s="47">
        <f t="shared" si="6"/>
        <v>6.0674806854547203</v>
      </c>
      <c r="V26" s="44">
        <v>48.5</v>
      </c>
      <c r="W26" s="45">
        <f t="shared" si="7"/>
        <v>31.524999999999999</v>
      </c>
      <c r="X26" s="44">
        <v>43.5</v>
      </c>
      <c r="Y26" s="45">
        <f t="shared" si="8"/>
        <v>28.274999999999999</v>
      </c>
      <c r="Z26" s="44">
        <v>45.5</v>
      </c>
      <c r="AA26" s="45">
        <f t="shared" si="9"/>
        <v>29.574999999999999</v>
      </c>
      <c r="AB26" s="46">
        <f t="shared" si="25"/>
        <v>137.5</v>
      </c>
      <c r="AC26" s="46">
        <f t="shared" si="25"/>
        <v>89.375</v>
      </c>
      <c r="AD26" s="47">
        <f t="shared" si="10"/>
        <v>5.7536454775863719</v>
      </c>
      <c r="AE26" s="44">
        <v>41</v>
      </c>
      <c r="AF26" s="45">
        <f t="shared" si="11"/>
        <v>26.65</v>
      </c>
      <c r="AG26" s="44">
        <v>51.5</v>
      </c>
      <c r="AH26" s="45">
        <f t="shared" si="12"/>
        <v>33.475000000000001</v>
      </c>
      <c r="AI26" s="44">
        <v>42.5</v>
      </c>
      <c r="AJ26" s="45">
        <f t="shared" si="13"/>
        <v>27.625</v>
      </c>
      <c r="AK26" s="46">
        <f t="shared" si="26"/>
        <v>135</v>
      </c>
      <c r="AL26" s="46">
        <f t="shared" si="26"/>
        <v>87.75</v>
      </c>
      <c r="AM26" s="47">
        <f t="shared" si="14"/>
        <v>5.6490337416302561</v>
      </c>
      <c r="AN26" s="48">
        <f t="shared" si="15"/>
        <v>536.5</v>
      </c>
      <c r="AO26" s="45">
        <f t="shared" si="16"/>
        <v>348.72500000000002</v>
      </c>
      <c r="AP26" s="49">
        <f t="shared" si="27"/>
        <v>77.349999999999994</v>
      </c>
      <c r="AQ26" s="50">
        <f t="shared" si="27"/>
        <v>4.9795186315111142</v>
      </c>
      <c r="AR26" s="51">
        <f t="shared" si="28"/>
        <v>171.6</v>
      </c>
      <c r="AS26" s="52">
        <f t="shared" si="28"/>
        <v>11.046999316965834</v>
      </c>
      <c r="AT26" s="49">
        <f t="shared" si="29"/>
        <v>260.97500000000002</v>
      </c>
      <c r="AU26" s="50">
        <f t="shared" si="29"/>
        <v>16.800644794552205</v>
      </c>
      <c r="AV26" s="51">
        <f t="shared" si="30"/>
        <v>348.72500000000002</v>
      </c>
      <c r="AW26" s="52">
        <f t="shared" si="31"/>
        <v>22.449678536182464</v>
      </c>
      <c r="AX26" s="53">
        <f t="shared" si="32"/>
        <v>423.83500000000004</v>
      </c>
      <c r="AY26" s="54">
        <f t="shared" si="17"/>
        <v>27.284993913206382</v>
      </c>
      <c r="AZ26" s="55">
        <f t="shared" si="33"/>
        <v>386.28</v>
      </c>
      <c r="BA26" s="56">
        <f t="shared" si="18"/>
        <v>24.867336224694416</v>
      </c>
      <c r="BB26" s="57">
        <f t="shared" si="34"/>
        <v>348.72500000000002</v>
      </c>
      <c r="BC26" s="58">
        <f t="shared" si="19"/>
        <v>22.449678536182464</v>
      </c>
      <c r="BD26" s="53">
        <f t="shared" si="35"/>
        <v>311.16999999999996</v>
      </c>
      <c r="BE26" s="54">
        <f t="shared" si="20"/>
        <v>20.032020847670502</v>
      </c>
      <c r="BF26" s="55">
        <f t="shared" si="36"/>
        <v>273.61500000000001</v>
      </c>
      <c r="BG26" s="56">
        <f t="shared" si="21"/>
        <v>17.614363159158547</v>
      </c>
    </row>
    <row r="27" spans="1:59" ht="21.75" x14ac:dyDescent="0.5">
      <c r="A27" s="41" t="s">
        <v>79</v>
      </c>
      <c r="B27" s="42">
        <v>1064055</v>
      </c>
      <c r="C27" s="43">
        <v>3</v>
      </c>
      <c r="D27" s="44">
        <v>29.5</v>
      </c>
      <c r="E27" s="45">
        <f t="shared" si="0"/>
        <v>19.175000000000001</v>
      </c>
      <c r="F27" s="44">
        <v>42</v>
      </c>
      <c r="G27" s="45">
        <f t="shared" si="1"/>
        <v>27.3</v>
      </c>
      <c r="H27" s="44">
        <v>39</v>
      </c>
      <c r="I27" s="45">
        <f t="shared" si="2"/>
        <v>25.35</v>
      </c>
      <c r="J27" s="46">
        <f t="shared" si="22"/>
        <v>110.5</v>
      </c>
      <c r="K27" s="46">
        <f t="shared" si="22"/>
        <v>71.825000000000003</v>
      </c>
      <c r="L27" s="47">
        <f t="shared" si="3"/>
        <v>6.7501209993844311</v>
      </c>
      <c r="M27" s="44">
        <v>44.5</v>
      </c>
      <c r="N27" s="45">
        <f t="shared" si="23"/>
        <v>28.925000000000001</v>
      </c>
      <c r="O27" s="44">
        <v>41</v>
      </c>
      <c r="P27" s="45">
        <f t="shared" si="4"/>
        <v>26.65</v>
      </c>
      <c r="Q27" s="44">
        <v>40.5</v>
      </c>
      <c r="R27" s="45">
        <f t="shared" si="5"/>
        <v>26.324999999999999</v>
      </c>
      <c r="S27" s="46">
        <f t="shared" si="24"/>
        <v>126</v>
      </c>
      <c r="T27" s="46">
        <f t="shared" si="24"/>
        <v>81.900000000000006</v>
      </c>
      <c r="U27" s="47">
        <f t="shared" si="6"/>
        <v>7.6969705513342834</v>
      </c>
      <c r="V27" s="44">
        <v>45</v>
      </c>
      <c r="W27" s="45">
        <f t="shared" si="7"/>
        <v>29.25</v>
      </c>
      <c r="X27" s="44">
        <v>39</v>
      </c>
      <c r="Y27" s="45">
        <f t="shared" si="8"/>
        <v>25.35</v>
      </c>
      <c r="Z27" s="44">
        <v>37.5</v>
      </c>
      <c r="AA27" s="45">
        <f t="shared" si="9"/>
        <v>24.375</v>
      </c>
      <c r="AB27" s="46">
        <f t="shared" si="25"/>
        <v>121.5</v>
      </c>
      <c r="AC27" s="46">
        <f t="shared" si="25"/>
        <v>78.974999999999994</v>
      </c>
      <c r="AD27" s="47">
        <f t="shared" si="10"/>
        <v>7.4220787459294861</v>
      </c>
      <c r="AE27" s="44">
        <v>38</v>
      </c>
      <c r="AF27" s="45">
        <f t="shared" si="11"/>
        <v>24.7</v>
      </c>
      <c r="AG27" s="44">
        <v>31.5</v>
      </c>
      <c r="AH27" s="45">
        <f t="shared" si="12"/>
        <v>20.475000000000001</v>
      </c>
      <c r="AI27" s="44">
        <v>26.5</v>
      </c>
      <c r="AJ27" s="45">
        <f t="shared" si="13"/>
        <v>17.225000000000001</v>
      </c>
      <c r="AK27" s="46">
        <f t="shared" si="26"/>
        <v>96</v>
      </c>
      <c r="AL27" s="46">
        <f t="shared" si="26"/>
        <v>62.4</v>
      </c>
      <c r="AM27" s="47">
        <f t="shared" si="14"/>
        <v>5.8643585153023103</v>
      </c>
      <c r="AN27" s="48">
        <f t="shared" si="15"/>
        <v>454</v>
      </c>
      <c r="AO27" s="45">
        <f t="shared" si="16"/>
        <v>295.10000000000002</v>
      </c>
      <c r="AP27" s="49">
        <f t="shared" si="27"/>
        <v>71.825000000000003</v>
      </c>
      <c r="AQ27" s="50">
        <f t="shared" si="27"/>
        <v>6.7501209993844311</v>
      </c>
      <c r="AR27" s="51">
        <f t="shared" si="28"/>
        <v>153.72500000000002</v>
      </c>
      <c r="AS27" s="52">
        <f t="shared" si="28"/>
        <v>14.447091550718714</v>
      </c>
      <c r="AT27" s="49">
        <f t="shared" si="29"/>
        <v>232.7</v>
      </c>
      <c r="AU27" s="50">
        <f t="shared" si="29"/>
        <v>21.8691702966482</v>
      </c>
      <c r="AV27" s="51">
        <f t="shared" si="30"/>
        <v>295.10000000000002</v>
      </c>
      <c r="AW27" s="52">
        <f t="shared" si="31"/>
        <v>27.73352881195051</v>
      </c>
      <c r="AX27" s="53">
        <f t="shared" si="32"/>
        <v>358.66</v>
      </c>
      <c r="AY27" s="54">
        <f t="shared" si="17"/>
        <v>33.70690424837062</v>
      </c>
      <c r="AZ27" s="55">
        <f t="shared" si="33"/>
        <v>326.88</v>
      </c>
      <c r="BA27" s="56">
        <f t="shared" si="18"/>
        <v>30.720216530160563</v>
      </c>
      <c r="BB27" s="57">
        <f t="shared" si="34"/>
        <v>295.10000000000002</v>
      </c>
      <c r="BC27" s="58">
        <f t="shared" si="19"/>
        <v>27.73352881195051</v>
      </c>
      <c r="BD27" s="53">
        <f t="shared" si="35"/>
        <v>263.32</v>
      </c>
      <c r="BE27" s="54">
        <f t="shared" si="20"/>
        <v>24.746841093740453</v>
      </c>
      <c r="BF27" s="55">
        <f t="shared" si="36"/>
        <v>231.54</v>
      </c>
      <c r="BG27" s="56">
        <f t="shared" si="21"/>
        <v>21.7601533755304</v>
      </c>
    </row>
    <row r="28" spans="1:59" ht="21.75" x14ac:dyDescent="0.5">
      <c r="A28" s="41" t="s">
        <v>80</v>
      </c>
      <c r="B28" s="42">
        <v>1212349</v>
      </c>
      <c r="C28" s="43">
        <v>4</v>
      </c>
      <c r="D28" s="44">
        <v>19.5</v>
      </c>
      <c r="E28" s="45">
        <f t="shared" si="0"/>
        <v>12.675000000000001</v>
      </c>
      <c r="F28" s="44">
        <v>17</v>
      </c>
      <c r="G28" s="45">
        <f t="shared" si="1"/>
        <v>11.05</v>
      </c>
      <c r="H28" s="44">
        <v>16</v>
      </c>
      <c r="I28" s="45">
        <f t="shared" si="2"/>
        <v>10.4</v>
      </c>
      <c r="J28" s="46">
        <f t="shared" si="22"/>
        <v>52.5</v>
      </c>
      <c r="K28" s="46">
        <f t="shared" si="22"/>
        <v>34.125</v>
      </c>
      <c r="L28" s="47">
        <f t="shared" si="3"/>
        <v>2.8147835318047854</v>
      </c>
      <c r="M28" s="44">
        <v>20</v>
      </c>
      <c r="N28" s="45">
        <f t="shared" si="23"/>
        <v>13</v>
      </c>
      <c r="O28" s="44">
        <v>18.5</v>
      </c>
      <c r="P28" s="45">
        <f t="shared" si="4"/>
        <v>12.025</v>
      </c>
      <c r="Q28" s="44">
        <v>18</v>
      </c>
      <c r="R28" s="45">
        <f t="shared" si="5"/>
        <v>11.7</v>
      </c>
      <c r="S28" s="46">
        <f t="shared" si="24"/>
        <v>56.5</v>
      </c>
      <c r="T28" s="46">
        <f t="shared" si="24"/>
        <v>36.724999999999994</v>
      </c>
      <c r="U28" s="47">
        <f t="shared" si="6"/>
        <v>3.0292432294661018</v>
      </c>
      <c r="V28" s="44">
        <v>16</v>
      </c>
      <c r="W28" s="45">
        <f t="shared" si="7"/>
        <v>10.4</v>
      </c>
      <c r="X28" s="44">
        <v>16.5</v>
      </c>
      <c r="Y28" s="45">
        <f t="shared" si="8"/>
        <v>10.725</v>
      </c>
      <c r="Z28" s="44">
        <v>17</v>
      </c>
      <c r="AA28" s="45">
        <f t="shared" si="9"/>
        <v>11.05</v>
      </c>
      <c r="AB28" s="46">
        <f t="shared" si="25"/>
        <v>49.5</v>
      </c>
      <c r="AC28" s="46">
        <f t="shared" si="25"/>
        <v>32.174999999999997</v>
      </c>
      <c r="AD28" s="47">
        <f t="shared" si="10"/>
        <v>2.6539387585587972</v>
      </c>
      <c r="AE28" s="44">
        <v>16</v>
      </c>
      <c r="AF28" s="45">
        <f t="shared" si="11"/>
        <v>10.4</v>
      </c>
      <c r="AG28" s="44">
        <v>17</v>
      </c>
      <c r="AH28" s="45">
        <f t="shared" si="12"/>
        <v>11.05</v>
      </c>
      <c r="AI28" s="44">
        <v>13.5</v>
      </c>
      <c r="AJ28" s="45">
        <f t="shared" si="13"/>
        <v>8.7750000000000004</v>
      </c>
      <c r="AK28" s="46">
        <f t="shared" si="26"/>
        <v>46.5</v>
      </c>
      <c r="AL28" s="46">
        <f t="shared" si="26"/>
        <v>30.225000000000001</v>
      </c>
      <c r="AM28" s="47">
        <f t="shared" si="14"/>
        <v>2.4930939853128105</v>
      </c>
      <c r="AN28" s="48">
        <f t="shared" si="15"/>
        <v>205</v>
      </c>
      <c r="AO28" s="45">
        <f t="shared" si="16"/>
        <v>133.25</v>
      </c>
      <c r="AP28" s="49">
        <f t="shared" si="27"/>
        <v>34.125</v>
      </c>
      <c r="AQ28" s="50">
        <f t="shared" si="27"/>
        <v>2.8147835318047854</v>
      </c>
      <c r="AR28" s="51">
        <f t="shared" si="28"/>
        <v>70.849999999999994</v>
      </c>
      <c r="AS28" s="52">
        <f t="shared" si="28"/>
        <v>5.8440267612708876</v>
      </c>
      <c r="AT28" s="49">
        <f t="shared" si="29"/>
        <v>103.02499999999999</v>
      </c>
      <c r="AU28" s="50">
        <f t="shared" si="29"/>
        <v>8.497965519829684</v>
      </c>
      <c r="AV28" s="51">
        <f t="shared" si="30"/>
        <v>133.25</v>
      </c>
      <c r="AW28" s="52">
        <f t="shared" si="31"/>
        <v>10.991059505142497</v>
      </c>
      <c r="AX28" s="53">
        <f t="shared" si="32"/>
        <v>161.95000000000002</v>
      </c>
      <c r="AY28" s="54">
        <f t="shared" si="17"/>
        <v>13.358364629327037</v>
      </c>
      <c r="AZ28" s="55">
        <f t="shared" si="33"/>
        <v>147.6</v>
      </c>
      <c r="BA28" s="56">
        <f t="shared" si="18"/>
        <v>12.174712067234765</v>
      </c>
      <c r="BB28" s="57">
        <f t="shared" si="34"/>
        <v>133.25</v>
      </c>
      <c r="BC28" s="58">
        <f t="shared" si="19"/>
        <v>10.991059505142497</v>
      </c>
      <c r="BD28" s="53">
        <f t="shared" si="35"/>
        <v>118.89999999999999</v>
      </c>
      <c r="BE28" s="54">
        <f t="shared" si="20"/>
        <v>9.8074069430502266</v>
      </c>
      <c r="BF28" s="55">
        <f t="shared" si="36"/>
        <v>104.55</v>
      </c>
      <c r="BG28" s="56">
        <f t="shared" si="21"/>
        <v>8.6237543809579584</v>
      </c>
    </row>
    <row r="29" spans="1:59" ht="21.75" x14ac:dyDescent="0.5">
      <c r="A29" s="41" t="s">
        <v>81</v>
      </c>
      <c r="B29" s="42">
        <v>791733</v>
      </c>
      <c r="C29" s="43">
        <v>12</v>
      </c>
      <c r="D29" s="44">
        <v>15</v>
      </c>
      <c r="E29" s="45">
        <f t="shared" si="0"/>
        <v>9.75</v>
      </c>
      <c r="F29" s="44">
        <v>10.5</v>
      </c>
      <c r="G29" s="45">
        <f t="shared" si="1"/>
        <v>6.8250000000000002</v>
      </c>
      <c r="H29" s="44">
        <v>10.5</v>
      </c>
      <c r="I29" s="45">
        <f t="shared" si="2"/>
        <v>6.8250000000000002</v>
      </c>
      <c r="J29" s="46">
        <f t="shared" si="22"/>
        <v>36</v>
      </c>
      <c r="K29" s="46">
        <f t="shared" si="22"/>
        <v>23.4</v>
      </c>
      <c r="L29" s="47">
        <f t="shared" si="3"/>
        <v>2.95554183038979</v>
      </c>
      <c r="M29" s="44">
        <v>11.5</v>
      </c>
      <c r="N29" s="45">
        <f t="shared" si="23"/>
        <v>7.4749999999999996</v>
      </c>
      <c r="O29" s="44">
        <v>11</v>
      </c>
      <c r="P29" s="45">
        <f t="shared" si="4"/>
        <v>7.15</v>
      </c>
      <c r="Q29" s="44">
        <v>12</v>
      </c>
      <c r="R29" s="45">
        <f t="shared" si="5"/>
        <v>7.8</v>
      </c>
      <c r="S29" s="46">
        <f t="shared" si="24"/>
        <v>34.5</v>
      </c>
      <c r="T29" s="46">
        <f t="shared" si="24"/>
        <v>22.425000000000001</v>
      </c>
      <c r="U29" s="47">
        <f t="shared" si="6"/>
        <v>2.8323942541235492</v>
      </c>
      <c r="V29" s="44">
        <v>12.5</v>
      </c>
      <c r="W29" s="45">
        <f t="shared" si="7"/>
        <v>8.125</v>
      </c>
      <c r="X29" s="44">
        <v>14</v>
      </c>
      <c r="Y29" s="45">
        <f t="shared" si="8"/>
        <v>9.1</v>
      </c>
      <c r="Z29" s="44">
        <v>12</v>
      </c>
      <c r="AA29" s="45">
        <f t="shared" si="9"/>
        <v>7.8</v>
      </c>
      <c r="AB29" s="46">
        <f t="shared" si="25"/>
        <v>38.5</v>
      </c>
      <c r="AC29" s="46">
        <f t="shared" si="25"/>
        <v>25.025000000000002</v>
      </c>
      <c r="AD29" s="47">
        <f t="shared" si="10"/>
        <v>3.1607877908335258</v>
      </c>
      <c r="AE29" s="44">
        <v>11.5</v>
      </c>
      <c r="AF29" s="45">
        <f t="shared" si="11"/>
        <v>7.4749999999999996</v>
      </c>
      <c r="AG29" s="44">
        <v>16.5</v>
      </c>
      <c r="AH29" s="45">
        <f t="shared" si="12"/>
        <v>10.725</v>
      </c>
      <c r="AI29" s="44">
        <v>10.5</v>
      </c>
      <c r="AJ29" s="45">
        <f t="shared" si="13"/>
        <v>6.8250000000000002</v>
      </c>
      <c r="AK29" s="46">
        <f t="shared" si="26"/>
        <v>38.5</v>
      </c>
      <c r="AL29" s="46">
        <f t="shared" si="26"/>
        <v>25.024999999999999</v>
      </c>
      <c r="AM29" s="47">
        <f t="shared" si="14"/>
        <v>3.1607877908335258</v>
      </c>
      <c r="AN29" s="48">
        <f t="shared" si="15"/>
        <v>147.5</v>
      </c>
      <c r="AO29" s="45">
        <f t="shared" si="16"/>
        <v>95.875</v>
      </c>
      <c r="AP29" s="49">
        <f t="shared" si="27"/>
        <v>23.4</v>
      </c>
      <c r="AQ29" s="50">
        <f t="shared" si="27"/>
        <v>2.95554183038979</v>
      </c>
      <c r="AR29" s="51">
        <f t="shared" si="28"/>
        <v>45.825000000000003</v>
      </c>
      <c r="AS29" s="52">
        <f t="shared" si="28"/>
        <v>5.7879360845133387</v>
      </c>
      <c r="AT29" s="49">
        <f t="shared" si="29"/>
        <v>70.849999999999994</v>
      </c>
      <c r="AU29" s="50">
        <f t="shared" si="29"/>
        <v>8.9487238753468645</v>
      </c>
      <c r="AV29" s="51">
        <f t="shared" si="30"/>
        <v>95.875</v>
      </c>
      <c r="AW29" s="52">
        <f t="shared" si="31"/>
        <v>12.109511666180392</v>
      </c>
      <c r="AX29" s="53">
        <f t="shared" si="32"/>
        <v>116.52500000000001</v>
      </c>
      <c r="AY29" s="54">
        <f t="shared" si="17"/>
        <v>14.71771417889617</v>
      </c>
      <c r="AZ29" s="55">
        <f t="shared" si="33"/>
        <v>106.2</v>
      </c>
      <c r="BA29" s="56">
        <f t="shared" si="18"/>
        <v>13.413612922538281</v>
      </c>
      <c r="BB29" s="57">
        <f t="shared" si="34"/>
        <v>95.875</v>
      </c>
      <c r="BC29" s="58">
        <f t="shared" si="19"/>
        <v>12.109511666180392</v>
      </c>
      <c r="BD29" s="53">
        <f t="shared" si="35"/>
        <v>85.55</v>
      </c>
      <c r="BE29" s="54">
        <f t="shared" si="20"/>
        <v>10.805410409822503</v>
      </c>
      <c r="BF29" s="55">
        <f t="shared" si="36"/>
        <v>75.224999999999994</v>
      </c>
      <c r="BG29" s="56">
        <f t="shared" si="21"/>
        <v>9.5013091534646144</v>
      </c>
    </row>
    <row r="30" spans="1:59" ht="21.75" x14ac:dyDescent="0.5">
      <c r="A30" s="41" t="s">
        <v>82</v>
      </c>
      <c r="B30" s="42">
        <v>478093</v>
      </c>
      <c r="C30" s="43">
        <v>1</v>
      </c>
      <c r="D30" s="44">
        <v>8.5</v>
      </c>
      <c r="E30" s="45">
        <f t="shared" si="0"/>
        <v>5.5250000000000004</v>
      </c>
      <c r="F30" s="44">
        <v>9</v>
      </c>
      <c r="G30" s="45">
        <f t="shared" si="1"/>
        <v>5.85</v>
      </c>
      <c r="H30" s="44">
        <v>6.5</v>
      </c>
      <c r="I30" s="45">
        <f t="shared" si="2"/>
        <v>4.2249999999999996</v>
      </c>
      <c r="J30" s="46">
        <f t="shared" si="22"/>
        <v>24</v>
      </c>
      <c r="K30" s="46">
        <f t="shared" si="22"/>
        <v>15.6</v>
      </c>
      <c r="L30" s="47">
        <f t="shared" si="3"/>
        <v>3.2629634820003641</v>
      </c>
      <c r="M30" s="44">
        <v>11.5</v>
      </c>
      <c r="N30" s="45">
        <f t="shared" si="23"/>
        <v>7.4749999999999996</v>
      </c>
      <c r="O30" s="44">
        <v>15</v>
      </c>
      <c r="P30" s="45">
        <f t="shared" si="4"/>
        <v>9.75</v>
      </c>
      <c r="Q30" s="44">
        <v>10</v>
      </c>
      <c r="R30" s="45">
        <f t="shared" si="5"/>
        <v>6.5</v>
      </c>
      <c r="S30" s="46">
        <f t="shared" si="24"/>
        <v>36.5</v>
      </c>
      <c r="T30" s="46">
        <f t="shared" si="24"/>
        <v>23.725000000000001</v>
      </c>
      <c r="U30" s="47">
        <f t="shared" si="6"/>
        <v>4.9624236288755537</v>
      </c>
      <c r="V30" s="44">
        <v>11</v>
      </c>
      <c r="W30" s="45">
        <f t="shared" si="7"/>
        <v>7.15</v>
      </c>
      <c r="X30" s="44">
        <v>8.5</v>
      </c>
      <c r="Y30" s="45">
        <f t="shared" si="8"/>
        <v>5.5250000000000004</v>
      </c>
      <c r="Z30" s="44">
        <v>8.5</v>
      </c>
      <c r="AA30" s="45">
        <f t="shared" si="9"/>
        <v>5.5250000000000004</v>
      </c>
      <c r="AB30" s="46">
        <f t="shared" si="25"/>
        <v>28</v>
      </c>
      <c r="AC30" s="46">
        <f t="shared" si="25"/>
        <v>18.200000000000003</v>
      </c>
      <c r="AD30" s="47">
        <f t="shared" si="10"/>
        <v>3.8067907290004257</v>
      </c>
      <c r="AE30" s="44">
        <v>6</v>
      </c>
      <c r="AF30" s="45">
        <f t="shared" si="11"/>
        <v>3.9</v>
      </c>
      <c r="AG30" s="44">
        <v>7</v>
      </c>
      <c r="AH30" s="45">
        <f t="shared" si="12"/>
        <v>4.55</v>
      </c>
      <c r="AI30" s="44">
        <v>5.5</v>
      </c>
      <c r="AJ30" s="45">
        <f t="shared" si="13"/>
        <v>3.5750000000000002</v>
      </c>
      <c r="AK30" s="46">
        <f t="shared" si="26"/>
        <v>18.5</v>
      </c>
      <c r="AL30" s="46">
        <f t="shared" si="26"/>
        <v>12.024999999999999</v>
      </c>
      <c r="AM30" s="47">
        <f t="shared" si="14"/>
        <v>2.5152010173752801</v>
      </c>
      <c r="AN30" s="48">
        <f t="shared" si="15"/>
        <v>107</v>
      </c>
      <c r="AO30" s="45">
        <f t="shared" si="16"/>
        <v>69.55</v>
      </c>
      <c r="AP30" s="49">
        <f t="shared" si="27"/>
        <v>15.6</v>
      </c>
      <c r="AQ30" s="50">
        <f t="shared" si="27"/>
        <v>3.2629634820003641</v>
      </c>
      <c r="AR30" s="51">
        <f t="shared" si="28"/>
        <v>39.325000000000003</v>
      </c>
      <c r="AS30" s="52">
        <f t="shared" si="28"/>
        <v>8.2253871108759178</v>
      </c>
      <c r="AT30" s="49">
        <f t="shared" si="29"/>
        <v>57.525000000000006</v>
      </c>
      <c r="AU30" s="50">
        <f t="shared" si="29"/>
        <v>12.032177839876343</v>
      </c>
      <c r="AV30" s="51">
        <f t="shared" si="30"/>
        <v>69.55</v>
      </c>
      <c r="AW30" s="52">
        <f t="shared" si="31"/>
        <v>14.547378857251619</v>
      </c>
      <c r="AX30" s="53">
        <f t="shared" si="32"/>
        <v>84.53</v>
      </c>
      <c r="AY30" s="54">
        <f t="shared" si="17"/>
        <v>17.680660457275049</v>
      </c>
      <c r="AZ30" s="55">
        <f t="shared" si="33"/>
        <v>77.039999999999992</v>
      </c>
      <c r="BA30" s="56">
        <f t="shared" si="18"/>
        <v>16.114019657263334</v>
      </c>
      <c r="BB30" s="57">
        <f t="shared" si="34"/>
        <v>69.55</v>
      </c>
      <c r="BC30" s="58">
        <f t="shared" si="19"/>
        <v>14.547378857251623</v>
      </c>
      <c r="BD30" s="53">
        <f t="shared" si="35"/>
        <v>62.059999999999995</v>
      </c>
      <c r="BE30" s="54">
        <f t="shared" si="20"/>
        <v>12.980738057239908</v>
      </c>
      <c r="BF30" s="55">
        <f t="shared" si="36"/>
        <v>54.57</v>
      </c>
      <c r="BG30" s="56">
        <f t="shared" si="21"/>
        <v>11.414097257228196</v>
      </c>
    </row>
    <row r="31" spans="1:59" ht="21.75" x14ac:dyDescent="0.5">
      <c r="A31" s="41" t="s">
        <v>83</v>
      </c>
      <c r="B31" s="42">
        <v>421741</v>
      </c>
      <c r="C31" s="43">
        <v>8</v>
      </c>
      <c r="D31" s="44">
        <v>6</v>
      </c>
      <c r="E31" s="45">
        <f t="shared" si="0"/>
        <v>3.9</v>
      </c>
      <c r="F31" s="44">
        <v>7.5</v>
      </c>
      <c r="G31" s="45">
        <f t="shared" si="1"/>
        <v>4.875</v>
      </c>
      <c r="H31" s="44">
        <v>6.5</v>
      </c>
      <c r="I31" s="45">
        <f t="shared" si="2"/>
        <v>4.2249999999999996</v>
      </c>
      <c r="J31" s="46">
        <f t="shared" si="22"/>
        <v>20</v>
      </c>
      <c r="K31" s="46">
        <f t="shared" si="22"/>
        <v>13</v>
      </c>
      <c r="L31" s="47">
        <f t="shared" si="3"/>
        <v>3.0824605622882291</v>
      </c>
      <c r="M31" s="44">
        <v>8.5</v>
      </c>
      <c r="N31" s="45">
        <f t="shared" si="23"/>
        <v>5.5250000000000004</v>
      </c>
      <c r="O31" s="44">
        <v>5.5</v>
      </c>
      <c r="P31" s="45">
        <f t="shared" si="4"/>
        <v>3.5750000000000002</v>
      </c>
      <c r="Q31" s="44">
        <v>6</v>
      </c>
      <c r="R31" s="45">
        <f t="shared" si="5"/>
        <v>3.9</v>
      </c>
      <c r="S31" s="46">
        <f t="shared" si="24"/>
        <v>20</v>
      </c>
      <c r="T31" s="46">
        <f t="shared" si="24"/>
        <v>13.000000000000002</v>
      </c>
      <c r="U31" s="47">
        <f t="shared" si="6"/>
        <v>3.0824605622882295</v>
      </c>
      <c r="V31" s="44">
        <v>6.5</v>
      </c>
      <c r="W31" s="45">
        <f t="shared" si="7"/>
        <v>4.2249999999999996</v>
      </c>
      <c r="X31" s="44">
        <v>5.5</v>
      </c>
      <c r="Y31" s="45">
        <f t="shared" si="8"/>
        <v>3.5750000000000002</v>
      </c>
      <c r="Z31" s="44">
        <v>5.5</v>
      </c>
      <c r="AA31" s="45">
        <f t="shared" si="9"/>
        <v>3.5750000000000002</v>
      </c>
      <c r="AB31" s="46">
        <f t="shared" si="25"/>
        <v>17.5</v>
      </c>
      <c r="AC31" s="46">
        <f t="shared" si="25"/>
        <v>11.375</v>
      </c>
      <c r="AD31" s="47">
        <f t="shared" si="10"/>
        <v>2.6971529920022004</v>
      </c>
      <c r="AE31" s="44">
        <v>3.5</v>
      </c>
      <c r="AF31" s="45">
        <f t="shared" si="11"/>
        <v>2.2749999999999999</v>
      </c>
      <c r="AG31" s="44">
        <v>4</v>
      </c>
      <c r="AH31" s="45">
        <f t="shared" si="12"/>
        <v>2.6</v>
      </c>
      <c r="AI31" s="44">
        <v>5.5</v>
      </c>
      <c r="AJ31" s="45">
        <f t="shared" si="13"/>
        <v>3.5750000000000002</v>
      </c>
      <c r="AK31" s="46">
        <f t="shared" si="26"/>
        <v>13</v>
      </c>
      <c r="AL31" s="46">
        <f t="shared" si="26"/>
        <v>8.4499999999999993</v>
      </c>
      <c r="AM31" s="47">
        <f t="shared" si="14"/>
        <v>2.0035993654873487</v>
      </c>
      <c r="AN31" s="48">
        <f t="shared" si="15"/>
        <v>70.5</v>
      </c>
      <c r="AO31" s="45">
        <f t="shared" si="16"/>
        <v>45.825000000000003</v>
      </c>
      <c r="AP31" s="49">
        <f t="shared" si="27"/>
        <v>13</v>
      </c>
      <c r="AQ31" s="50">
        <f t="shared" si="27"/>
        <v>3.0824605622882291</v>
      </c>
      <c r="AR31" s="51">
        <f t="shared" si="28"/>
        <v>26</v>
      </c>
      <c r="AS31" s="52">
        <f t="shared" si="28"/>
        <v>6.164921124576459</v>
      </c>
      <c r="AT31" s="49">
        <f t="shared" si="29"/>
        <v>37.375</v>
      </c>
      <c r="AU31" s="50">
        <f t="shared" si="29"/>
        <v>8.8620741165786594</v>
      </c>
      <c r="AV31" s="51">
        <f t="shared" si="30"/>
        <v>45.825000000000003</v>
      </c>
      <c r="AW31" s="52">
        <f t="shared" si="31"/>
        <v>10.865673482066008</v>
      </c>
      <c r="AX31" s="53">
        <f t="shared" si="32"/>
        <v>55.695</v>
      </c>
      <c r="AY31" s="54">
        <f t="shared" si="17"/>
        <v>13.205972385895608</v>
      </c>
      <c r="AZ31" s="55">
        <f t="shared" si="33"/>
        <v>50.76</v>
      </c>
      <c r="BA31" s="56">
        <f t="shared" si="18"/>
        <v>12.035822933980809</v>
      </c>
      <c r="BB31" s="57">
        <f t="shared" si="34"/>
        <v>45.825000000000003</v>
      </c>
      <c r="BC31" s="58">
        <f t="shared" si="19"/>
        <v>10.865673482066008</v>
      </c>
      <c r="BD31" s="53">
        <f t="shared" si="35"/>
        <v>40.89</v>
      </c>
      <c r="BE31" s="54">
        <f t="shared" si="20"/>
        <v>9.6955240301512067</v>
      </c>
      <c r="BF31" s="55">
        <f t="shared" si="36"/>
        <v>35.954999999999998</v>
      </c>
      <c r="BG31" s="56">
        <f t="shared" si="21"/>
        <v>8.5253745782364057</v>
      </c>
    </row>
    <row r="32" spans="1:59" ht="21.75" x14ac:dyDescent="0.5">
      <c r="A32" s="41" t="s">
        <v>84</v>
      </c>
      <c r="B32" s="42">
        <v>1588282</v>
      </c>
      <c r="C32" s="43">
        <v>9</v>
      </c>
      <c r="D32" s="44">
        <v>32.5</v>
      </c>
      <c r="E32" s="45">
        <f t="shared" si="0"/>
        <v>21.125</v>
      </c>
      <c r="F32" s="44">
        <v>39</v>
      </c>
      <c r="G32" s="45">
        <f t="shared" si="1"/>
        <v>25.35</v>
      </c>
      <c r="H32" s="44">
        <v>44.5</v>
      </c>
      <c r="I32" s="45">
        <f t="shared" si="2"/>
        <v>28.925000000000001</v>
      </c>
      <c r="J32" s="46">
        <f t="shared" si="22"/>
        <v>116</v>
      </c>
      <c r="K32" s="46">
        <f t="shared" si="22"/>
        <v>75.400000000000006</v>
      </c>
      <c r="L32" s="47">
        <f t="shared" si="3"/>
        <v>4.7472678025690653</v>
      </c>
      <c r="M32" s="44">
        <v>39.5</v>
      </c>
      <c r="N32" s="45">
        <f t="shared" si="23"/>
        <v>25.675000000000001</v>
      </c>
      <c r="O32" s="44">
        <v>35.5</v>
      </c>
      <c r="P32" s="45">
        <f t="shared" si="4"/>
        <v>23.074999999999999</v>
      </c>
      <c r="Q32" s="44">
        <v>45</v>
      </c>
      <c r="R32" s="45">
        <f t="shared" si="5"/>
        <v>29.25</v>
      </c>
      <c r="S32" s="46">
        <f t="shared" si="24"/>
        <v>120</v>
      </c>
      <c r="T32" s="46">
        <f t="shared" si="24"/>
        <v>78</v>
      </c>
      <c r="U32" s="47">
        <f t="shared" si="6"/>
        <v>4.9109666923128259</v>
      </c>
      <c r="V32" s="44">
        <v>44</v>
      </c>
      <c r="W32" s="45">
        <f t="shared" si="7"/>
        <v>28.6</v>
      </c>
      <c r="X32" s="44">
        <v>33</v>
      </c>
      <c r="Y32" s="45">
        <f t="shared" si="8"/>
        <v>21.45</v>
      </c>
      <c r="Z32" s="44">
        <v>35.5</v>
      </c>
      <c r="AA32" s="45">
        <f t="shared" si="9"/>
        <v>23.074999999999999</v>
      </c>
      <c r="AB32" s="46">
        <f t="shared" si="25"/>
        <v>112.5</v>
      </c>
      <c r="AC32" s="46">
        <f t="shared" si="25"/>
        <v>73.125</v>
      </c>
      <c r="AD32" s="47">
        <f t="shared" si="10"/>
        <v>4.6040312740432743</v>
      </c>
      <c r="AE32" s="44">
        <v>29.5</v>
      </c>
      <c r="AF32" s="45">
        <f t="shared" si="11"/>
        <v>19.175000000000001</v>
      </c>
      <c r="AG32" s="44">
        <v>25.5</v>
      </c>
      <c r="AH32" s="45">
        <f t="shared" si="12"/>
        <v>16.574999999999999</v>
      </c>
      <c r="AI32" s="44">
        <v>25</v>
      </c>
      <c r="AJ32" s="45">
        <f t="shared" si="13"/>
        <v>16.25</v>
      </c>
      <c r="AK32" s="46">
        <f t="shared" si="26"/>
        <v>80</v>
      </c>
      <c r="AL32" s="46">
        <f t="shared" si="26"/>
        <v>52</v>
      </c>
      <c r="AM32" s="47">
        <f t="shared" si="14"/>
        <v>3.2739777948752176</v>
      </c>
      <c r="AN32" s="48">
        <f t="shared" si="15"/>
        <v>428.5</v>
      </c>
      <c r="AO32" s="45">
        <f t="shared" si="16"/>
        <v>278.52499999999998</v>
      </c>
      <c r="AP32" s="49">
        <f t="shared" si="27"/>
        <v>75.400000000000006</v>
      </c>
      <c r="AQ32" s="50">
        <f t="shared" si="27"/>
        <v>4.7472678025690653</v>
      </c>
      <c r="AR32" s="51">
        <f t="shared" si="28"/>
        <v>153.4</v>
      </c>
      <c r="AS32" s="52">
        <f t="shared" si="28"/>
        <v>9.6582344948818921</v>
      </c>
      <c r="AT32" s="49">
        <f t="shared" si="29"/>
        <v>226.52500000000001</v>
      </c>
      <c r="AU32" s="50">
        <f t="shared" si="29"/>
        <v>14.262265768925165</v>
      </c>
      <c r="AV32" s="51">
        <f t="shared" si="30"/>
        <v>278.52499999999998</v>
      </c>
      <c r="AW32" s="52">
        <f t="shared" si="31"/>
        <v>17.53624356380038</v>
      </c>
      <c r="AX32" s="53">
        <f t="shared" si="32"/>
        <v>338.51500000000004</v>
      </c>
      <c r="AY32" s="54">
        <f t="shared" si="17"/>
        <v>21.313280639080467</v>
      </c>
      <c r="AZ32" s="55">
        <f t="shared" si="33"/>
        <v>308.52</v>
      </c>
      <c r="BA32" s="56">
        <f t="shared" si="18"/>
        <v>19.424762101440422</v>
      </c>
      <c r="BB32" s="57">
        <f t="shared" si="34"/>
        <v>278.52500000000003</v>
      </c>
      <c r="BC32" s="58">
        <f t="shared" si="19"/>
        <v>17.536243563800383</v>
      </c>
      <c r="BD32" s="53">
        <f t="shared" si="35"/>
        <v>248.52999999999997</v>
      </c>
      <c r="BE32" s="54">
        <f t="shared" si="20"/>
        <v>15.647725026160341</v>
      </c>
      <c r="BF32" s="55">
        <f t="shared" si="36"/>
        <v>218.535</v>
      </c>
      <c r="BG32" s="56">
        <f t="shared" si="21"/>
        <v>13.7592064885203</v>
      </c>
    </row>
    <row r="33" spans="1:59" ht="21.75" x14ac:dyDescent="0.5">
      <c r="A33" s="41" t="s">
        <v>85</v>
      </c>
      <c r="B33" s="42">
        <v>1112513</v>
      </c>
      <c r="C33" s="43">
        <v>4</v>
      </c>
      <c r="D33" s="44">
        <v>25.5</v>
      </c>
      <c r="E33" s="45">
        <f t="shared" si="0"/>
        <v>16.574999999999999</v>
      </c>
      <c r="F33" s="44">
        <v>23.5</v>
      </c>
      <c r="G33" s="45">
        <f t="shared" si="1"/>
        <v>15.275</v>
      </c>
      <c r="H33" s="44">
        <v>27.5</v>
      </c>
      <c r="I33" s="45">
        <f t="shared" si="2"/>
        <v>17.875</v>
      </c>
      <c r="J33" s="46">
        <f t="shared" si="22"/>
        <v>76.5</v>
      </c>
      <c r="K33" s="46">
        <f t="shared" si="22"/>
        <v>49.725000000000001</v>
      </c>
      <c r="L33" s="47">
        <f t="shared" si="3"/>
        <v>4.4696106921896641</v>
      </c>
      <c r="M33" s="44">
        <v>30.5</v>
      </c>
      <c r="N33" s="45">
        <f t="shared" si="23"/>
        <v>19.824999999999999</v>
      </c>
      <c r="O33" s="44">
        <v>27.5</v>
      </c>
      <c r="P33" s="45">
        <f t="shared" si="4"/>
        <v>17.875</v>
      </c>
      <c r="Q33" s="44">
        <v>29.5</v>
      </c>
      <c r="R33" s="45">
        <f t="shared" si="5"/>
        <v>19.175000000000001</v>
      </c>
      <c r="S33" s="46">
        <f t="shared" si="24"/>
        <v>87.5</v>
      </c>
      <c r="T33" s="46">
        <f t="shared" si="24"/>
        <v>56.875</v>
      </c>
      <c r="U33" s="47">
        <f t="shared" si="6"/>
        <v>5.1122998113280476</v>
      </c>
      <c r="V33" s="44">
        <v>26</v>
      </c>
      <c r="W33" s="45">
        <f t="shared" si="7"/>
        <v>16.899999999999999</v>
      </c>
      <c r="X33" s="44">
        <v>22.5</v>
      </c>
      <c r="Y33" s="45">
        <f t="shared" si="8"/>
        <v>14.625</v>
      </c>
      <c r="Z33" s="44">
        <v>20.5</v>
      </c>
      <c r="AA33" s="45">
        <f t="shared" si="9"/>
        <v>13.324999999999999</v>
      </c>
      <c r="AB33" s="46">
        <f t="shared" si="25"/>
        <v>69</v>
      </c>
      <c r="AC33" s="46">
        <f t="shared" si="25"/>
        <v>44.849999999999994</v>
      </c>
      <c r="AD33" s="47">
        <f t="shared" si="10"/>
        <v>4.031413565504403</v>
      </c>
      <c r="AE33" s="44">
        <v>23</v>
      </c>
      <c r="AF33" s="45">
        <f t="shared" si="11"/>
        <v>14.95</v>
      </c>
      <c r="AG33" s="44">
        <v>20</v>
      </c>
      <c r="AH33" s="45">
        <f t="shared" si="12"/>
        <v>13</v>
      </c>
      <c r="AI33" s="44">
        <v>25.5</v>
      </c>
      <c r="AJ33" s="45">
        <f t="shared" si="13"/>
        <v>16.574999999999999</v>
      </c>
      <c r="AK33" s="46">
        <f t="shared" si="26"/>
        <v>68.5</v>
      </c>
      <c r="AL33" s="46">
        <f t="shared" si="26"/>
        <v>44.524999999999999</v>
      </c>
      <c r="AM33" s="47">
        <f t="shared" si="14"/>
        <v>4.0022004237253856</v>
      </c>
      <c r="AN33" s="48">
        <f t="shared" si="15"/>
        <v>301.5</v>
      </c>
      <c r="AO33" s="45">
        <f t="shared" si="16"/>
        <v>195.97499999999999</v>
      </c>
      <c r="AP33" s="49">
        <f t="shared" si="27"/>
        <v>49.725000000000001</v>
      </c>
      <c r="AQ33" s="50">
        <f t="shared" si="27"/>
        <v>4.4696106921896641</v>
      </c>
      <c r="AR33" s="51">
        <f t="shared" si="28"/>
        <v>106.6</v>
      </c>
      <c r="AS33" s="52">
        <f t="shared" si="28"/>
        <v>9.5819105035177117</v>
      </c>
      <c r="AT33" s="49">
        <f t="shared" si="29"/>
        <v>151.44999999999999</v>
      </c>
      <c r="AU33" s="50">
        <f t="shared" si="29"/>
        <v>13.613324069022116</v>
      </c>
      <c r="AV33" s="51">
        <f t="shared" si="30"/>
        <v>195.97499999999999</v>
      </c>
      <c r="AW33" s="52">
        <f t="shared" si="31"/>
        <v>17.6155244927475</v>
      </c>
      <c r="AX33" s="53">
        <f t="shared" si="32"/>
        <v>238.185</v>
      </c>
      <c r="AY33" s="54">
        <f t="shared" si="17"/>
        <v>21.409637460416192</v>
      </c>
      <c r="AZ33" s="55">
        <f t="shared" si="33"/>
        <v>217.07999999999998</v>
      </c>
      <c r="BA33" s="56">
        <f t="shared" si="18"/>
        <v>19.512580976581845</v>
      </c>
      <c r="BB33" s="57">
        <f t="shared" si="34"/>
        <v>195.97499999999999</v>
      </c>
      <c r="BC33" s="58">
        <f t="shared" si="19"/>
        <v>17.6155244927475</v>
      </c>
      <c r="BD33" s="53">
        <f t="shared" si="35"/>
        <v>174.86999999999998</v>
      </c>
      <c r="BE33" s="54">
        <f t="shared" si="20"/>
        <v>15.718468008913151</v>
      </c>
      <c r="BF33" s="55">
        <f t="shared" si="36"/>
        <v>153.76500000000001</v>
      </c>
      <c r="BG33" s="56">
        <f t="shared" si="21"/>
        <v>13.821411525078808</v>
      </c>
    </row>
    <row r="34" spans="1:59" ht="21.75" x14ac:dyDescent="0.5">
      <c r="A34" s="41" t="s">
        <v>86</v>
      </c>
      <c r="B34" s="42">
        <v>530344</v>
      </c>
      <c r="C34" s="43">
        <v>5</v>
      </c>
      <c r="D34" s="44">
        <v>18</v>
      </c>
      <c r="E34" s="45">
        <f t="shared" si="0"/>
        <v>11.7</v>
      </c>
      <c r="F34" s="44">
        <v>24</v>
      </c>
      <c r="G34" s="45">
        <f t="shared" si="1"/>
        <v>15.6</v>
      </c>
      <c r="H34" s="44">
        <v>21</v>
      </c>
      <c r="I34" s="45">
        <f t="shared" si="2"/>
        <v>13.65</v>
      </c>
      <c r="J34" s="46">
        <f t="shared" si="22"/>
        <v>63</v>
      </c>
      <c r="K34" s="46">
        <f t="shared" si="22"/>
        <v>40.949999999999996</v>
      </c>
      <c r="L34" s="47">
        <f t="shared" si="3"/>
        <v>7.7214034664293347</v>
      </c>
      <c r="M34" s="44">
        <v>25.5</v>
      </c>
      <c r="N34" s="45">
        <f t="shared" si="23"/>
        <v>16.574999999999999</v>
      </c>
      <c r="O34" s="44">
        <v>22</v>
      </c>
      <c r="P34" s="45">
        <f t="shared" si="4"/>
        <v>14.3</v>
      </c>
      <c r="Q34" s="44">
        <v>28</v>
      </c>
      <c r="R34" s="45">
        <f t="shared" si="5"/>
        <v>18.2</v>
      </c>
      <c r="S34" s="46">
        <f t="shared" si="24"/>
        <v>75.5</v>
      </c>
      <c r="T34" s="46">
        <f t="shared" si="24"/>
        <v>49.075000000000003</v>
      </c>
      <c r="U34" s="47">
        <f t="shared" si="6"/>
        <v>9.2534279637367458</v>
      </c>
      <c r="V34" s="44">
        <v>28.5</v>
      </c>
      <c r="W34" s="45">
        <f t="shared" si="7"/>
        <v>18.524999999999999</v>
      </c>
      <c r="X34" s="44">
        <v>25</v>
      </c>
      <c r="Y34" s="45">
        <f t="shared" si="8"/>
        <v>16.25</v>
      </c>
      <c r="Z34" s="44">
        <v>23</v>
      </c>
      <c r="AA34" s="45">
        <f t="shared" si="9"/>
        <v>14.95</v>
      </c>
      <c r="AB34" s="46">
        <f t="shared" si="25"/>
        <v>76.5</v>
      </c>
      <c r="AC34" s="46">
        <f t="shared" si="25"/>
        <v>49.724999999999994</v>
      </c>
      <c r="AD34" s="47">
        <f t="shared" si="10"/>
        <v>9.3759899235213364</v>
      </c>
      <c r="AE34" s="44">
        <v>21.5</v>
      </c>
      <c r="AF34" s="45">
        <f t="shared" si="11"/>
        <v>13.975</v>
      </c>
      <c r="AG34" s="44">
        <v>25</v>
      </c>
      <c r="AH34" s="45">
        <f t="shared" si="12"/>
        <v>16.25</v>
      </c>
      <c r="AI34" s="44">
        <v>17.5</v>
      </c>
      <c r="AJ34" s="45">
        <f t="shared" si="13"/>
        <v>11.375</v>
      </c>
      <c r="AK34" s="46">
        <f t="shared" si="26"/>
        <v>64</v>
      </c>
      <c r="AL34" s="46">
        <f t="shared" si="26"/>
        <v>41.6</v>
      </c>
      <c r="AM34" s="47">
        <f t="shared" si="14"/>
        <v>7.8439654262139298</v>
      </c>
      <c r="AN34" s="48">
        <f t="shared" si="15"/>
        <v>279</v>
      </c>
      <c r="AO34" s="45">
        <f t="shared" si="16"/>
        <v>181.35</v>
      </c>
      <c r="AP34" s="49">
        <f t="shared" si="27"/>
        <v>40.949999999999996</v>
      </c>
      <c r="AQ34" s="50">
        <f t="shared" si="27"/>
        <v>7.7214034664293347</v>
      </c>
      <c r="AR34" s="51">
        <f t="shared" si="28"/>
        <v>90.025000000000006</v>
      </c>
      <c r="AS34" s="52">
        <f t="shared" si="28"/>
        <v>16.974831430166081</v>
      </c>
      <c r="AT34" s="49">
        <f t="shared" si="29"/>
        <v>139.75</v>
      </c>
      <c r="AU34" s="50">
        <f t="shared" si="29"/>
        <v>26.350821353687415</v>
      </c>
      <c r="AV34" s="51">
        <f t="shared" si="30"/>
        <v>181.35</v>
      </c>
      <c r="AW34" s="52">
        <f t="shared" si="31"/>
        <v>34.194786779901342</v>
      </c>
      <c r="AX34" s="53">
        <f t="shared" si="32"/>
        <v>220.41</v>
      </c>
      <c r="AY34" s="54">
        <f t="shared" si="17"/>
        <v>41.559817778649332</v>
      </c>
      <c r="AZ34" s="55">
        <f t="shared" si="33"/>
        <v>200.88</v>
      </c>
      <c r="BA34" s="56">
        <f t="shared" si="18"/>
        <v>37.877302279275334</v>
      </c>
      <c r="BB34" s="57">
        <f t="shared" si="34"/>
        <v>181.35</v>
      </c>
      <c r="BC34" s="58">
        <f t="shared" si="19"/>
        <v>34.194786779901349</v>
      </c>
      <c r="BD34" s="53">
        <f t="shared" si="35"/>
        <v>161.82</v>
      </c>
      <c r="BE34" s="54">
        <f t="shared" si="20"/>
        <v>30.512271280527354</v>
      </c>
      <c r="BF34" s="55">
        <f t="shared" si="36"/>
        <v>142.29</v>
      </c>
      <c r="BG34" s="56">
        <f t="shared" si="21"/>
        <v>26.829755781153363</v>
      </c>
    </row>
    <row r="35" spans="1:59" ht="21.75" x14ac:dyDescent="0.5">
      <c r="A35" s="41" t="s">
        <v>87</v>
      </c>
      <c r="B35" s="42">
        <v>485493</v>
      </c>
      <c r="C35" s="43">
        <v>6</v>
      </c>
      <c r="D35" s="44">
        <v>15.5</v>
      </c>
      <c r="E35" s="45">
        <f t="shared" si="0"/>
        <v>10.074999999999999</v>
      </c>
      <c r="F35" s="44">
        <v>22.5</v>
      </c>
      <c r="G35" s="45">
        <f t="shared" si="1"/>
        <v>14.625</v>
      </c>
      <c r="H35" s="44">
        <v>27</v>
      </c>
      <c r="I35" s="45">
        <f t="shared" si="2"/>
        <v>17.55</v>
      </c>
      <c r="J35" s="46">
        <f t="shared" si="22"/>
        <v>65</v>
      </c>
      <c r="K35" s="46">
        <f t="shared" si="22"/>
        <v>42.25</v>
      </c>
      <c r="L35" s="47">
        <f t="shared" si="3"/>
        <v>8.7024941657243247</v>
      </c>
      <c r="M35" s="44">
        <v>23</v>
      </c>
      <c r="N35" s="45">
        <f t="shared" si="23"/>
        <v>14.95</v>
      </c>
      <c r="O35" s="44">
        <v>25.5</v>
      </c>
      <c r="P35" s="45">
        <f t="shared" si="4"/>
        <v>16.574999999999999</v>
      </c>
      <c r="Q35" s="44">
        <v>27</v>
      </c>
      <c r="R35" s="45">
        <f t="shared" si="5"/>
        <v>17.55</v>
      </c>
      <c r="S35" s="46">
        <f t="shared" si="24"/>
        <v>75.5</v>
      </c>
      <c r="T35" s="46">
        <f t="shared" si="24"/>
        <v>49.075000000000003</v>
      </c>
      <c r="U35" s="47">
        <f t="shared" si="6"/>
        <v>10.108281684802872</v>
      </c>
      <c r="V35" s="44">
        <v>20</v>
      </c>
      <c r="W35" s="45">
        <f t="shared" si="7"/>
        <v>13</v>
      </c>
      <c r="X35" s="44">
        <v>20</v>
      </c>
      <c r="Y35" s="45">
        <f t="shared" si="8"/>
        <v>13</v>
      </c>
      <c r="Z35" s="44">
        <v>18</v>
      </c>
      <c r="AA35" s="45">
        <f t="shared" si="9"/>
        <v>11.7</v>
      </c>
      <c r="AB35" s="46">
        <f t="shared" si="25"/>
        <v>58</v>
      </c>
      <c r="AC35" s="46">
        <f t="shared" si="25"/>
        <v>37.700000000000003</v>
      </c>
      <c r="AD35" s="47">
        <f t="shared" si="10"/>
        <v>7.7653024863386291</v>
      </c>
      <c r="AE35" s="44">
        <v>21</v>
      </c>
      <c r="AF35" s="45">
        <f t="shared" si="11"/>
        <v>13.65</v>
      </c>
      <c r="AG35" s="44">
        <v>18</v>
      </c>
      <c r="AH35" s="45">
        <f t="shared" si="12"/>
        <v>11.7</v>
      </c>
      <c r="AI35" s="44">
        <v>18.5</v>
      </c>
      <c r="AJ35" s="45">
        <f t="shared" si="13"/>
        <v>12.025</v>
      </c>
      <c r="AK35" s="46">
        <f t="shared" si="26"/>
        <v>57.5</v>
      </c>
      <c r="AL35" s="46">
        <f t="shared" si="26"/>
        <v>37.375</v>
      </c>
      <c r="AM35" s="47">
        <f t="shared" si="14"/>
        <v>7.6983602235253654</v>
      </c>
      <c r="AN35" s="48">
        <f t="shared" si="15"/>
        <v>256</v>
      </c>
      <c r="AO35" s="45">
        <f t="shared" si="16"/>
        <v>166.4</v>
      </c>
      <c r="AP35" s="49">
        <f t="shared" si="27"/>
        <v>42.25</v>
      </c>
      <c r="AQ35" s="50">
        <f t="shared" si="27"/>
        <v>8.7024941657243247</v>
      </c>
      <c r="AR35" s="51">
        <f t="shared" si="28"/>
        <v>91.325000000000003</v>
      </c>
      <c r="AS35" s="52">
        <f t="shared" si="28"/>
        <v>18.810775850527197</v>
      </c>
      <c r="AT35" s="49">
        <f t="shared" si="29"/>
        <v>129.02500000000001</v>
      </c>
      <c r="AU35" s="50">
        <f t="shared" si="29"/>
        <v>26.576078336865827</v>
      </c>
      <c r="AV35" s="51">
        <f t="shared" si="30"/>
        <v>166.4</v>
      </c>
      <c r="AW35" s="52">
        <f t="shared" si="31"/>
        <v>34.274438560391197</v>
      </c>
      <c r="AX35" s="53">
        <f t="shared" si="32"/>
        <v>202.24</v>
      </c>
      <c r="AY35" s="54">
        <f t="shared" si="17"/>
        <v>41.656625327244676</v>
      </c>
      <c r="AZ35" s="55">
        <f t="shared" si="33"/>
        <v>184.32</v>
      </c>
      <c r="BA35" s="56">
        <f t="shared" si="18"/>
        <v>37.965531943817929</v>
      </c>
      <c r="BB35" s="57">
        <f t="shared" si="34"/>
        <v>166.4</v>
      </c>
      <c r="BC35" s="58">
        <f t="shared" si="19"/>
        <v>34.274438560391189</v>
      </c>
      <c r="BD35" s="53">
        <f t="shared" si="35"/>
        <v>148.47999999999999</v>
      </c>
      <c r="BE35" s="54">
        <f t="shared" si="20"/>
        <v>30.583345176964446</v>
      </c>
      <c r="BF35" s="55">
        <f t="shared" si="36"/>
        <v>130.56</v>
      </c>
      <c r="BG35" s="56">
        <f t="shared" si="21"/>
        <v>26.892251793537703</v>
      </c>
    </row>
    <row r="36" spans="1:59" ht="21.75" x14ac:dyDescent="0.5">
      <c r="A36" s="41" t="s">
        <v>88</v>
      </c>
      <c r="B36" s="42">
        <v>703847</v>
      </c>
      <c r="C36" s="43">
        <v>12</v>
      </c>
      <c r="D36" s="44">
        <v>10</v>
      </c>
      <c r="E36" s="45">
        <f t="shared" si="0"/>
        <v>6.5</v>
      </c>
      <c r="F36" s="44">
        <v>5</v>
      </c>
      <c r="G36" s="45">
        <f t="shared" si="1"/>
        <v>3.25</v>
      </c>
      <c r="H36" s="44">
        <v>5</v>
      </c>
      <c r="I36" s="45">
        <f t="shared" si="2"/>
        <v>3.25</v>
      </c>
      <c r="J36" s="46">
        <f t="shared" si="22"/>
        <v>20</v>
      </c>
      <c r="K36" s="46">
        <f t="shared" si="22"/>
        <v>13</v>
      </c>
      <c r="L36" s="47">
        <f t="shared" si="3"/>
        <v>1.846992315091206</v>
      </c>
      <c r="M36" s="44">
        <v>7.5</v>
      </c>
      <c r="N36" s="45">
        <f t="shared" si="23"/>
        <v>4.875</v>
      </c>
      <c r="O36" s="44">
        <v>10</v>
      </c>
      <c r="P36" s="45">
        <f t="shared" si="4"/>
        <v>6.5</v>
      </c>
      <c r="Q36" s="44">
        <v>9</v>
      </c>
      <c r="R36" s="45">
        <f t="shared" si="5"/>
        <v>5.85</v>
      </c>
      <c r="S36" s="46">
        <f t="shared" si="24"/>
        <v>26.5</v>
      </c>
      <c r="T36" s="46">
        <f t="shared" si="24"/>
        <v>17.225000000000001</v>
      </c>
      <c r="U36" s="47">
        <f t="shared" si="6"/>
        <v>2.447264817495848</v>
      </c>
      <c r="V36" s="44">
        <v>5</v>
      </c>
      <c r="W36" s="45">
        <f t="shared" si="7"/>
        <v>3.25</v>
      </c>
      <c r="X36" s="44">
        <v>9.5</v>
      </c>
      <c r="Y36" s="45">
        <f t="shared" si="8"/>
        <v>6.1749999999999998</v>
      </c>
      <c r="Z36" s="44">
        <v>8</v>
      </c>
      <c r="AA36" s="45">
        <f t="shared" si="9"/>
        <v>5.2</v>
      </c>
      <c r="AB36" s="46">
        <f t="shared" si="25"/>
        <v>22.5</v>
      </c>
      <c r="AC36" s="46">
        <f t="shared" si="25"/>
        <v>14.625</v>
      </c>
      <c r="AD36" s="47">
        <f t="shared" si="10"/>
        <v>2.0778663544776066</v>
      </c>
      <c r="AE36" s="44">
        <v>8</v>
      </c>
      <c r="AF36" s="45">
        <f t="shared" si="11"/>
        <v>5.2</v>
      </c>
      <c r="AG36" s="44">
        <v>11</v>
      </c>
      <c r="AH36" s="45">
        <f t="shared" si="12"/>
        <v>7.15</v>
      </c>
      <c r="AI36" s="44">
        <v>9</v>
      </c>
      <c r="AJ36" s="45">
        <f t="shared" si="13"/>
        <v>5.85</v>
      </c>
      <c r="AK36" s="46">
        <f t="shared" si="26"/>
        <v>28</v>
      </c>
      <c r="AL36" s="46">
        <f t="shared" si="26"/>
        <v>18.200000000000003</v>
      </c>
      <c r="AM36" s="47">
        <f t="shared" si="14"/>
        <v>2.5857892411276886</v>
      </c>
      <c r="AN36" s="48">
        <f t="shared" si="15"/>
        <v>97</v>
      </c>
      <c r="AO36" s="45">
        <f t="shared" si="16"/>
        <v>63.05</v>
      </c>
      <c r="AP36" s="49">
        <f t="shared" si="27"/>
        <v>13</v>
      </c>
      <c r="AQ36" s="50">
        <f t="shared" si="27"/>
        <v>1.846992315091206</v>
      </c>
      <c r="AR36" s="51">
        <f t="shared" si="28"/>
        <v>30.225000000000001</v>
      </c>
      <c r="AS36" s="52">
        <f t="shared" si="28"/>
        <v>4.2942571325870542</v>
      </c>
      <c r="AT36" s="49">
        <f t="shared" si="29"/>
        <v>44.85</v>
      </c>
      <c r="AU36" s="50">
        <f t="shared" si="29"/>
        <v>6.3721234870646599</v>
      </c>
      <c r="AV36" s="51">
        <f t="shared" si="30"/>
        <v>63.050000000000004</v>
      </c>
      <c r="AW36" s="52">
        <f t="shared" si="31"/>
        <v>8.9579127281923494</v>
      </c>
      <c r="AX36" s="53">
        <f t="shared" si="32"/>
        <v>76.63000000000001</v>
      </c>
      <c r="AY36" s="54">
        <f t="shared" si="17"/>
        <v>10.887309315803009</v>
      </c>
      <c r="AZ36" s="55">
        <f t="shared" si="33"/>
        <v>69.84</v>
      </c>
      <c r="BA36" s="56">
        <f t="shared" si="18"/>
        <v>9.9226110219976782</v>
      </c>
      <c r="BB36" s="57">
        <f t="shared" si="34"/>
        <v>63.050000000000004</v>
      </c>
      <c r="BC36" s="58">
        <f t="shared" si="19"/>
        <v>8.9579127281923494</v>
      </c>
      <c r="BD36" s="53">
        <f t="shared" si="35"/>
        <v>56.26</v>
      </c>
      <c r="BE36" s="54">
        <f t="shared" si="20"/>
        <v>7.993214434387018</v>
      </c>
      <c r="BF36" s="55">
        <f t="shared" si="36"/>
        <v>49.47</v>
      </c>
      <c r="BG36" s="56">
        <f t="shared" si="21"/>
        <v>7.0285161405816892</v>
      </c>
    </row>
    <row r="37" spans="1:59" ht="21.75" x14ac:dyDescent="0.5">
      <c r="A37" s="59" t="s">
        <v>89</v>
      </c>
      <c r="B37" s="42">
        <v>810232</v>
      </c>
      <c r="C37" s="43">
        <v>4</v>
      </c>
      <c r="D37" s="44">
        <v>25</v>
      </c>
      <c r="E37" s="45">
        <f t="shared" si="0"/>
        <v>16.25</v>
      </c>
      <c r="F37" s="44">
        <v>33.5</v>
      </c>
      <c r="G37" s="45">
        <f t="shared" si="1"/>
        <v>21.774999999999999</v>
      </c>
      <c r="H37" s="44">
        <v>36.5</v>
      </c>
      <c r="I37" s="45">
        <f t="shared" si="2"/>
        <v>23.725000000000001</v>
      </c>
      <c r="J37" s="46">
        <f t="shared" si="22"/>
        <v>95</v>
      </c>
      <c r="K37" s="46">
        <f t="shared" si="22"/>
        <v>61.75</v>
      </c>
      <c r="L37" s="47">
        <f t="shared" si="3"/>
        <v>7.6212739067328874</v>
      </c>
      <c r="M37" s="44">
        <v>28</v>
      </c>
      <c r="N37" s="45">
        <f t="shared" si="23"/>
        <v>18.2</v>
      </c>
      <c r="O37" s="44">
        <v>31</v>
      </c>
      <c r="P37" s="45">
        <f t="shared" si="4"/>
        <v>20.149999999999999</v>
      </c>
      <c r="Q37" s="44">
        <v>30</v>
      </c>
      <c r="R37" s="45">
        <f t="shared" si="5"/>
        <v>19.5</v>
      </c>
      <c r="S37" s="46">
        <f t="shared" si="24"/>
        <v>89</v>
      </c>
      <c r="T37" s="46">
        <f t="shared" si="24"/>
        <v>57.849999999999994</v>
      </c>
      <c r="U37" s="47">
        <f t="shared" si="6"/>
        <v>7.1399302915708089</v>
      </c>
      <c r="V37" s="44">
        <v>27.5</v>
      </c>
      <c r="W37" s="45">
        <f t="shared" si="7"/>
        <v>17.875</v>
      </c>
      <c r="X37" s="44">
        <v>29.5</v>
      </c>
      <c r="Y37" s="45">
        <f t="shared" si="8"/>
        <v>19.175000000000001</v>
      </c>
      <c r="Z37" s="44">
        <v>29.5</v>
      </c>
      <c r="AA37" s="45">
        <f t="shared" si="9"/>
        <v>19.175000000000001</v>
      </c>
      <c r="AB37" s="46">
        <f t="shared" si="25"/>
        <v>86.5</v>
      </c>
      <c r="AC37" s="46">
        <f t="shared" si="25"/>
        <v>56.224999999999994</v>
      </c>
      <c r="AD37" s="47">
        <f t="shared" si="10"/>
        <v>6.9393704519199426</v>
      </c>
      <c r="AE37" s="44">
        <v>25</v>
      </c>
      <c r="AF37" s="45">
        <f t="shared" si="11"/>
        <v>16.25</v>
      </c>
      <c r="AG37" s="44">
        <v>27.5</v>
      </c>
      <c r="AH37" s="45">
        <f t="shared" si="12"/>
        <v>17.875</v>
      </c>
      <c r="AI37" s="44">
        <v>25.5</v>
      </c>
      <c r="AJ37" s="45">
        <f t="shared" si="13"/>
        <v>16.574999999999999</v>
      </c>
      <c r="AK37" s="46">
        <f t="shared" si="26"/>
        <v>78</v>
      </c>
      <c r="AL37" s="46">
        <f t="shared" si="26"/>
        <v>50.7</v>
      </c>
      <c r="AM37" s="47">
        <f t="shared" si="14"/>
        <v>6.2574669971070023</v>
      </c>
      <c r="AN37" s="48">
        <f t="shared" si="15"/>
        <v>348.5</v>
      </c>
      <c r="AO37" s="45">
        <f t="shared" si="16"/>
        <v>226.52500000000001</v>
      </c>
      <c r="AP37" s="49">
        <f t="shared" si="27"/>
        <v>61.75</v>
      </c>
      <c r="AQ37" s="50">
        <f t="shared" si="27"/>
        <v>7.6212739067328874</v>
      </c>
      <c r="AR37" s="51">
        <f t="shared" si="28"/>
        <v>119.6</v>
      </c>
      <c r="AS37" s="52">
        <f t="shared" si="28"/>
        <v>14.761204198303696</v>
      </c>
      <c r="AT37" s="49">
        <f t="shared" si="29"/>
        <v>175.82499999999999</v>
      </c>
      <c r="AU37" s="50">
        <f t="shared" si="29"/>
        <v>21.70057465022364</v>
      </c>
      <c r="AV37" s="51">
        <f t="shared" si="30"/>
        <v>226.52499999999998</v>
      </c>
      <c r="AW37" s="52">
        <f t="shared" si="31"/>
        <v>27.958041647330639</v>
      </c>
      <c r="AX37" s="53">
        <f t="shared" si="32"/>
        <v>275.315</v>
      </c>
      <c r="AY37" s="54">
        <f t="shared" si="17"/>
        <v>33.979773694448006</v>
      </c>
      <c r="AZ37" s="55">
        <f t="shared" si="33"/>
        <v>250.92</v>
      </c>
      <c r="BA37" s="56">
        <f t="shared" si="18"/>
        <v>30.968907670889323</v>
      </c>
      <c r="BB37" s="57">
        <f t="shared" si="34"/>
        <v>226.52500000000001</v>
      </c>
      <c r="BC37" s="58">
        <f t="shared" si="19"/>
        <v>27.958041647330639</v>
      </c>
      <c r="BD37" s="53">
        <f t="shared" si="35"/>
        <v>202.13</v>
      </c>
      <c r="BE37" s="54">
        <f t="shared" si="20"/>
        <v>24.947175623771955</v>
      </c>
      <c r="BF37" s="55">
        <f t="shared" si="36"/>
        <v>177.73500000000001</v>
      </c>
      <c r="BG37" s="56">
        <f t="shared" si="21"/>
        <v>21.936309600213274</v>
      </c>
    </row>
    <row r="38" spans="1:59" ht="21.75" x14ac:dyDescent="0.5">
      <c r="A38" s="41" t="s">
        <v>90</v>
      </c>
      <c r="B38" s="42">
        <v>475991</v>
      </c>
      <c r="C38" s="43">
        <v>1</v>
      </c>
      <c r="D38" s="44">
        <v>12</v>
      </c>
      <c r="E38" s="45">
        <f t="shared" si="0"/>
        <v>7.8</v>
      </c>
      <c r="F38" s="44">
        <v>15.5</v>
      </c>
      <c r="G38" s="45">
        <f t="shared" si="1"/>
        <v>10.074999999999999</v>
      </c>
      <c r="H38" s="44">
        <v>13.5</v>
      </c>
      <c r="I38" s="45">
        <f t="shared" si="2"/>
        <v>8.7750000000000004</v>
      </c>
      <c r="J38" s="46">
        <f t="shared" si="22"/>
        <v>41</v>
      </c>
      <c r="K38" s="46">
        <f t="shared" si="22"/>
        <v>26.65</v>
      </c>
      <c r="L38" s="47">
        <f t="shared" si="3"/>
        <v>5.598845356319762</v>
      </c>
      <c r="M38" s="44">
        <v>14</v>
      </c>
      <c r="N38" s="45">
        <f t="shared" si="23"/>
        <v>9.1</v>
      </c>
      <c r="O38" s="44">
        <v>13.5</v>
      </c>
      <c r="P38" s="45">
        <f t="shared" si="4"/>
        <v>8.7750000000000004</v>
      </c>
      <c r="Q38" s="44">
        <v>16</v>
      </c>
      <c r="R38" s="45">
        <f t="shared" si="5"/>
        <v>10.4</v>
      </c>
      <c r="S38" s="46">
        <f t="shared" si="24"/>
        <v>43.5</v>
      </c>
      <c r="T38" s="46">
        <f t="shared" si="24"/>
        <v>28.274999999999999</v>
      </c>
      <c r="U38" s="47">
        <f t="shared" si="6"/>
        <v>5.9402383658514548</v>
      </c>
      <c r="V38" s="44">
        <v>14.5</v>
      </c>
      <c r="W38" s="45">
        <f t="shared" si="7"/>
        <v>9.4250000000000007</v>
      </c>
      <c r="X38" s="44">
        <v>10</v>
      </c>
      <c r="Y38" s="45">
        <f t="shared" si="8"/>
        <v>6.5</v>
      </c>
      <c r="Z38" s="44">
        <v>11</v>
      </c>
      <c r="AA38" s="45">
        <f t="shared" si="9"/>
        <v>7.15</v>
      </c>
      <c r="AB38" s="46">
        <f t="shared" si="25"/>
        <v>35.5</v>
      </c>
      <c r="AC38" s="46">
        <f t="shared" si="25"/>
        <v>23.075000000000003</v>
      </c>
      <c r="AD38" s="47">
        <f t="shared" si="10"/>
        <v>4.8477807353500388</v>
      </c>
      <c r="AE38" s="44">
        <v>7.5</v>
      </c>
      <c r="AF38" s="45">
        <f t="shared" si="11"/>
        <v>4.875</v>
      </c>
      <c r="AG38" s="44">
        <v>7.5</v>
      </c>
      <c r="AH38" s="45">
        <f t="shared" si="12"/>
        <v>4.875</v>
      </c>
      <c r="AI38" s="44">
        <v>12</v>
      </c>
      <c r="AJ38" s="45">
        <f t="shared" si="13"/>
        <v>7.8</v>
      </c>
      <c r="AK38" s="46">
        <f t="shared" si="26"/>
        <v>27</v>
      </c>
      <c r="AL38" s="46">
        <f t="shared" si="26"/>
        <v>17.55</v>
      </c>
      <c r="AM38" s="47">
        <f t="shared" si="14"/>
        <v>3.6870445029422831</v>
      </c>
      <c r="AN38" s="48">
        <f t="shared" si="15"/>
        <v>147</v>
      </c>
      <c r="AO38" s="45">
        <f t="shared" si="16"/>
        <v>95.55</v>
      </c>
      <c r="AP38" s="49">
        <f t="shared" si="27"/>
        <v>26.65</v>
      </c>
      <c r="AQ38" s="50">
        <f t="shared" si="27"/>
        <v>5.598845356319762</v>
      </c>
      <c r="AR38" s="51">
        <f t="shared" si="28"/>
        <v>54.924999999999997</v>
      </c>
      <c r="AS38" s="52">
        <f t="shared" si="28"/>
        <v>11.539083722171217</v>
      </c>
      <c r="AT38" s="49">
        <f t="shared" si="29"/>
        <v>78</v>
      </c>
      <c r="AU38" s="50">
        <f t="shared" si="29"/>
        <v>16.386864457521256</v>
      </c>
      <c r="AV38" s="51">
        <f t="shared" si="30"/>
        <v>95.550000000000011</v>
      </c>
      <c r="AW38" s="52">
        <f t="shared" si="31"/>
        <v>20.073908960463541</v>
      </c>
      <c r="AX38" s="53">
        <f t="shared" si="32"/>
        <v>116.13000000000001</v>
      </c>
      <c r="AY38" s="54">
        <f t="shared" si="17"/>
        <v>24.397520121178765</v>
      </c>
      <c r="AZ38" s="55">
        <f t="shared" si="33"/>
        <v>105.83999999999999</v>
      </c>
      <c r="BA38" s="56">
        <f t="shared" si="18"/>
        <v>22.235714540821146</v>
      </c>
      <c r="BB38" s="57">
        <f t="shared" si="34"/>
        <v>95.55</v>
      </c>
      <c r="BC38" s="58">
        <f t="shared" si="19"/>
        <v>20.073908960463537</v>
      </c>
      <c r="BD38" s="53">
        <f t="shared" si="35"/>
        <v>85.259999999999991</v>
      </c>
      <c r="BE38" s="54">
        <f t="shared" si="20"/>
        <v>17.912103380105926</v>
      </c>
      <c r="BF38" s="55">
        <f t="shared" si="36"/>
        <v>74.97</v>
      </c>
      <c r="BG38" s="56">
        <f t="shared" si="21"/>
        <v>15.750297799748314</v>
      </c>
    </row>
    <row r="39" spans="1:59" ht="21.75" x14ac:dyDescent="0.5">
      <c r="A39" s="41" t="s">
        <v>91</v>
      </c>
      <c r="B39" s="42">
        <v>262920</v>
      </c>
      <c r="C39" s="43">
        <v>11</v>
      </c>
      <c r="D39" s="44">
        <v>3</v>
      </c>
      <c r="E39" s="45">
        <f t="shared" si="0"/>
        <v>1.95</v>
      </c>
      <c r="F39" s="44">
        <v>9.5</v>
      </c>
      <c r="G39" s="45">
        <f t="shared" si="1"/>
        <v>6.1749999999999998</v>
      </c>
      <c r="H39" s="44">
        <v>9</v>
      </c>
      <c r="I39" s="45">
        <f t="shared" si="2"/>
        <v>5.85</v>
      </c>
      <c r="J39" s="46">
        <f t="shared" si="22"/>
        <v>21.5</v>
      </c>
      <c r="K39" s="46">
        <f t="shared" si="22"/>
        <v>13.975</v>
      </c>
      <c r="L39" s="47">
        <f t="shared" si="3"/>
        <v>5.3153050357523206</v>
      </c>
      <c r="M39" s="44">
        <v>7.5</v>
      </c>
      <c r="N39" s="45">
        <f t="shared" si="23"/>
        <v>4.875</v>
      </c>
      <c r="O39" s="44">
        <v>9</v>
      </c>
      <c r="P39" s="45">
        <f t="shared" si="4"/>
        <v>5.85</v>
      </c>
      <c r="Q39" s="44">
        <v>8</v>
      </c>
      <c r="R39" s="45">
        <f t="shared" si="5"/>
        <v>5.2</v>
      </c>
      <c r="S39" s="46">
        <f t="shared" si="24"/>
        <v>24.5</v>
      </c>
      <c r="T39" s="46">
        <f t="shared" si="24"/>
        <v>15.925000000000001</v>
      </c>
      <c r="U39" s="47">
        <f t="shared" si="6"/>
        <v>6.0569755058572952</v>
      </c>
      <c r="V39" s="44">
        <v>8.5</v>
      </c>
      <c r="W39" s="45">
        <f t="shared" si="7"/>
        <v>5.5250000000000004</v>
      </c>
      <c r="X39" s="44">
        <v>9.5</v>
      </c>
      <c r="Y39" s="45">
        <f t="shared" si="8"/>
        <v>6.1749999999999998</v>
      </c>
      <c r="Z39" s="44">
        <v>5</v>
      </c>
      <c r="AA39" s="45">
        <f t="shared" si="9"/>
        <v>3.25</v>
      </c>
      <c r="AB39" s="46">
        <f t="shared" si="25"/>
        <v>23</v>
      </c>
      <c r="AC39" s="46">
        <f t="shared" si="25"/>
        <v>14.95</v>
      </c>
      <c r="AD39" s="47">
        <f t="shared" si="10"/>
        <v>5.686140270804807</v>
      </c>
      <c r="AE39" s="44">
        <v>6</v>
      </c>
      <c r="AF39" s="45">
        <f t="shared" si="11"/>
        <v>3.9</v>
      </c>
      <c r="AG39" s="44">
        <v>5.5</v>
      </c>
      <c r="AH39" s="45">
        <f t="shared" si="12"/>
        <v>3.5750000000000002</v>
      </c>
      <c r="AI39" s="44">
        <v>5.5</v>
      </c>
      <c r="AJ39" s="45">
        <f t="shared" si="13"/>
        <v>3.5750000000000002</v>
      </c>
      <c r="AK39" s="46">
        <f t="shared" si="26"/>
        <v>17</v>
      </c>
      <c r="AL39" s="46">
        <f t="shared" si="26"/>
        <v>11.05</v>
      </c>
      <c r="AM39" s="47">
        <f t="shared" si="14"/>
        <v>4.2027993305948579</v>
      </c>
      <c r="AN39" s="48">
        <f t="shared" si="15"/>
        <v>86</v>
      </c>
      <c r="AO39" s="45">
        <f t="shared" si="16"/>
        <v>55.9</v>
      </c>
      <c r="AP39" s="49">
        <f t="shared" si="27"/>
        <v>13.975</v>
      </c>
      <c r="AQ39" s="50">
        <f t="shared" si="27"/>
        <v>5.3153050357523206</v>
      </c>
      <c r="AR39" s="51">
        <f t="shared" si="28"/>
        <v>29.9</v>
      </c>
      <c r="AS39" s="52">
        <f t="shared" si="28"/>
        <v>11.372280541609616</v>
      </c>
      <c r="AT39" s="49">
        <f t="shared" si="29"/>
        <v>44.85</v>
      </c>
      <c r="AU39" s="50">
        <f t="shared" si="29"/>
        <v>17.058420812414422</v>
      </c>
      <c r="AV39" s="51">
        <f t="shared" si="30"/>
        <v>55.9</v>
      </c>
      <c r="AW39" s="52">
        <f t="shared" si="31"/>
        <v>21.261220143009286</v>
      </c>
      <c r="AX39" s="53">
        <f t="shared" si="32"/>
        <v>67.94</v>
      </c>
      <c r="AY39" s="54">
        <f t="shared" si="17"/>
        <v>25.840559866118969</v>
      </c>
      <c r="AZ39" s="55">
        <f t="shared" si="33"/>
        <v>61.919999999999995</v>
      </c>
      <c r="BA39" s="56">
        <f t="shared" si="18"/>
        <v>23.550890004564124</v>
      </c>
      <c r="BB39" s="57">
        <f t="shared" si="34"/>
        <v>55.9</v>
      </c>
      <c r="BC39" s="58">
        <f t="shared" si="19"/>
        <v>21.261220143009282</v>
      </c>
      <c r="BD39" s="53">
        <f t="shared" si="35"/>
        <v>49.879999999999995</v>
      </c>
      <c r="BE39" s="54">
        <f t="shared" si="20"/>
        <v>18.971550281454434</v>
      </c>
      <c r="BF39" s="55">
        <f t="shared" si="36"/>
        <v>43.86</v>
      </c>
      <c r="BG39" s="56">
        <f t="shared" si="21"/>
        <v>16.681880419899588</v>
      </c>
    </row>
    <row r="40" spans="1:59" ht="21.75" x14ac:dyDescent="0.5">
      <c r="A40" s="41" t="s">
        <v>92</v>
      </c>
      <c r="B40" s="42">
        <v>523967</v>
      </c>
      <c r="C40" s="43">
        <v>12</v>
      </c>
      <c r="D40" s="44">
        <v>12</v>
      </c>
      <c r="E40" s="45">
        <f t="shared" si="0"/>
        <v>7.8</v>
      </c>
      <c r="F40" s="44">
        <v>14</v>
      </c>
      <c r="G40" s="45">
        <f t="shared" si="1"/>
        <v>9.1</v>
      </c>
      <c r="H40" s="44">
        <v>14</v>
      </c>
      <c r="I40" s="45">
        <f t="shared" si="2"/>
        <v>9.1</v>
      </c>
      <c r="J40" s="46">
        <f t="shared" si="22"/>
        <v>40</v>
      </c>
      <c r="K40" s="46">
        <f t="shared" si="22"/>
        <v>26</v>
      </c>
      <c r="L40" s="47">
        <f t="shared" si="3"/>
        <v>4.962144562539244</v>
      </c>
      <c r="M40" s="44">
        <v>17</v>
      </c>
      <c r="N40" s="45">
        <f t="shared" si="23"/>
        <v>11.05</v>
      </c>
      <c r="O40" s="44">
        <v>14</v>
      </c>
      <c r="P40" s="45">
        <f t="shared" si="4"/>
        <v>9.1</v>
      </c>
      <c r="Q40" s="44">
        <v>17</v>
      </c>
      <c r="R40" s="45">
        <f t="shared" si="5"/>
        <v>11.05</v>
      </c>
      <c r="S40" s="46">
        <f t="shared" si="24"/>
        <v>48</v>
      </c>
      <c r="T40" s="46">
        <f t="shared" si="24"/>
        <v>31.2</v>
      </c>
      <c r="U40" s="47">
        <f t="shared" si="6"/>
        <v>5.9545734750470931</v>
      </c>
      <c r="V40" s="44">
        <v>16</v>
      </c>
      <c r="W40" s="45">
        <f t="shared" si="7"/>
        <v>10.4</v>
      </c>
      <c r="X40" s="44">
        <v>11</v>
      </c>
      <c r="Y40" s="45">
        <f t="shared" si="8"/>
        <v>7.15</v>
      </c>
      <c r="Z40" s="44">
        <v>14.5</v>
      </c>
      <c r="AA40" s="45">
        <f t="shared" si="9"/>
        <v>9.4250000000000007</v>
      </c>
      <c r="AB40" s="46">
        <f t="shared" si="25"/>
        <v>41.5</v>
      </c>
      <c r="AC40" s="46">
        <f t="shared" si="25"/>
        <v>26.975000000000001</v>
      </c>
      <c r="AD40" s="47">
        <f t="shared" si="10"/>
        <v>5.1482249836344662</v>
      </c>
      <c r="AE40" s="44">
        <v>14.5</v>
      </c>
      <c r="AF40" s="45">
        <f t="shared" si="11"/>
        <v>9.4250000000000007</v>
      </c>
      <c r="AG40" s="44">
        <v>16</v>
      </c>
      <c r="AH40" s="45">
        <f t="shared" si="12"/>
        <v>10.4</v>
      </c>
      <c r="AI40" s="44">
        <v>13.5</v>
      </c>
      <c r="AJ40" s="45">
        <f t="shared" si="13"/>
        <v>8.7750000000000004</v>
      </c>
      <c r="AK40" s="46">
        <f t="shared" si="26"/>
        <v>44</v>
      </c>
      <c r="AL40" s="46">
        <f t="shared" si="26"/>
        <v>28.6</v>
      </c>
      <c r="AM40" s="47">
        <f t="shared" si="14"/>
        <v>5.4583590187931685</v>
      </c>
      <c r="AN40" s="48">
        <f t="shared" si="15"/>
        <v>173.5</v>
      </c>
      <c r="AO40" s="45">
        <f t="shared" si="16"/>
        <v>112.77500000000001</v>
      </c>
      <c r="AP40" s="49">
        <f t="shared" si="27"/>
        <v>26</v>
      </c>
      <c r="AQ40" s="50">
        <f t="shared" si="27"/>
        <v>4.962144562539244</v>
      </c>
      <c r="AR40" s="51">
        <f t="shared" si="28"/>
        <v>57.2</v>
      </c>
      <c r="AS40" s="52">
        <f t="shared" si="28"/>
        <v>10.916718037586337</v>
      </c>
      <c r="AT40" s="49">
        <f t="shared" si="29"/>
        <v>84.174999999999997</v>
      </c>
      <c r="AU40" s="50">
        <f t="shared" si="29"/>
        <v>16.064943021220802</v>
      </c>
      <c r="AV40" s="51">
        <f t="shared" si="30"/>
        <v>112.77500000000001</v>
      </c>
      <c r="AW40" s="52">
        <f t="shared" si="31"/>
        <v>21.52330204001397</v>
      </c>
      <c r="AX40" s="53">
        <f t="shared" si="32"/>
        <v>137.065</v>
      </c>
      <c r="AY40" s="54">
        <f t="shared" si="17"/>
        <v>26.159090171709288</v>
      </c>
      <c r="AZ40" s="55">
        <f t="shared" si="33"/>
        <v>124.92</v>
      </c>
      <c r="BA40" s="56">
        <f t="shared" si="18"/>
        <v>23.841196105861631</v>
      </c>
      <c r="BB40" s="57">
        <f t="shared" si="34"/>
        <v>112.77500000000001</v>
      </c>
      <c r="BC40" s="58">
        <f t="shared" si="19"/>
        <v>21.523302040013974</v>
      </c>
      <c r="BD40" s="53">
        <f t="shared" si="35"/>
        <v>100.63</v>
      </c>
      <c r="BE40" s="54">
        <f t="shared" si="20"/>
        <v>19.20540797416631</v>
      </c>
      <c r="BF40" s="55">
        <f t="shared" si="36"/>
        <v>88.484999999999999</v>
      </c>
      <c r="BG40" s="56">
        <f t="shared" si="21"/>
        <v>16.887513908318653</v>
      </c>
    </row>
    <row r="41" spans="1:59" ht="21.75" x14ac:dyDescent="0.5">
      <c r="A41" s="41" t="s">
        <v>93</v>
      </c>
      <c r="B41" s="42">
        <v>542110</v>
      </c>
      <c r="C41" s="43">
        <v>3</v>
      </c>
      <c r="D41" s="44">
        <v>10.5</v>
      </c>
      <c r="E41" s="45">
        <f t="shared" si="0"/>
        <v>6.8250000000000002</v>
      </c>
      <c r="F41" s="44">
        <v>18</v>
      </c>
      <c r="G41" s="45">
        <f t="shared" si="1"/>
        <v>11.7</v>
      </c>
      <c r="H41" s="44">
        <v>16.5</v>
      </c>
      <c r="I41" s="45">
        <f t="shared" si="2"/>
        <v>10.725</v>
      </c>
      <c r="J41" s="46">
        <f t="shared" si="22"/>
        <v>45</v>
      </c>
      <c r="K41" s="46">
        <f t="shared" si="22"/>
        <v>29.25</v>
      </c>
      <c r="L41" s="47">
        <f t="shared" si="3"/>
        <v>5.3955839220822339</v>
      </c>
      <c r="M41" s="44">
        <v>15.5</v>
      </c>
      <c r="N41" s="45">
        <f t="shared" si="23"/>
        <v>10.074999999999999</v>
      </c>
      <c r="O41" s="44">
        <v>12.5</v>
      </c>
      <c r="P41" s="45">
        <f t="shared" si="4"/>
        <v>8.125</v>
      </c>
      <c r="Q41" s="44">
        <v>16.5</v>
      </c>
      <c r="R41" s="45">
        <f t="shared" si="5"/>
        <v>10.725</v>
      </c>
      <c r="S41" s="46">
        <f t="shared" si="24"/>
        <v>44.5</v>
      </c>
      <c r="T41" s="46">
        <f t="shared" si="24"/>
        <v>28.924999999999997</v>
      </c>
      <c r="U41" s="47">
        <f t="shared" si="6"/>
        <v>5.3356329896146537</v>
      </c>
      <c r="V41" s="44">
        <v>17.5</v>
      </c>
      <c r="W41" s="45">
        <f t="shared" si="7"/>
        <v>11.375</v>
      </c>
      <c r="X41" s="44">
        <v>14</v>
      </c>
      <c r="Y41" s="45">
        <f t="shared" si="8"/>
        <v>9.1</v>
      </c>
      <c r="Z41" s="44">
        <v>13</v>
      </c>
      <c r="AA41" s="45">
        <f t="shared" si="9"/>
        <v>8.4499999999999993</v>
      </c>
      <c r="AB41" s="46">
        <f t="shared" si="25"/>
        <v>44.5</v>
      </c>
      <c r="AC41" s="46">
        <f t="shared" si="25"/>
        <v>28.925000000000001</v>
      </c>
      <c r="AD41" s="47">
        <f t="shared" si="10"/>
        <v>5.3356329896146546</v>
      </c>
      <c r="AE41" s="44">
        <v>12</v>
      </c>
      <c r="AF41" s="45">
        <f t="shared" si="11"/>
        <v>7.8</v>
      </c>
      <c r="AG41" s="44">
        <v>11.5</v>
      </c>
      <c r="AH41" s="45">
        <f t="shared" si="12"/>
        <v>7.4749999999999996</v>
      </c>
      <c r="AI41" s="44">
        <v>15</v>
      </c>
      <c r="AJ41" s="45">
        <f t="shared" si="13"/>
        <v>9.75</v>
      </c>
      <c r="AK41" s="46">
        <f t="shared" si="26"/>
        <v>38.5</v>
      </c>
      <c r="AL41" s="46">
        <f t="shared" si="26"/>
        <v>25.024999999999999</v>
      </c>
      <c r="AM41" s="47">
        <f t="shared" si="14"/>
        <v>4.6162218000036885</v>
      </c>
      <c r="AN41" s="48">
        <f t="shared" si="15"/>
        <v>172.5</v>
      </c>
      <c r="AO41" s="45">
        <f t="shared" si="16"/>
        <v>112.125</v>
      </c>
      <c r="AP41" s="49">
        <f t="shared" si="27"/>
        <v>29.25</v>
      </c>
      <c r="AQ41" s="50">
        <f t="shared" si="27"/>
        <v>5.3955839220822339</v>
      </c>
      <c r="AR41" s="51">
        <f t="shared" si="28"/>
        <v>58.174999999999997</v>
      </c>
      <c r="AS41" s="52">
        <f t="shared" si="28"/>
        <v>10.731216911696887</v>
      </c>
      <c r="AT41" s="49">
        <f t="shared" si="29"/>
        <v>87.1</v>
      </c>
      <c r="AU41" s="50">
        <f t="shared" si="29"/>
        <v>16.066849901311542</v>
      </c>
      <c r="AV41" s="51">
        <f t="shared" si="30"/>
        <v>112.125</v>
      </c>
      <c r="AW41" s="52">
        <f t="shared" si="31"/>
        <v>20.683071701315232</v>
      </c>
      <c r="AX41" s="53">
        <f t="shared" si="32"/>
        <v>136.27500000000001</v>
      </c>
      <c r="AY41" s="54">
        <f t="shared" si="17"/>
        <v>25.137887144675435</v>
      </c>
      <c r="AZ41" s="55">
        <f t="shared" si="33"/>
        <v>124.19999999999999</v>
      </c>
      <c r="BA41" s="56">
        <f t="shared" si="18"/>
        <v>22.91047942299533</v>
      </c>
      <c r="BB41" s="57">
        <f t="shared" si="34"/>
        <v>112.125</v>
      </c>
      <c r="BC41" s="58">
        <f t="shared" si="19"/>
        <v>20.683071701315232</v>
      </c>
      <c r="BD41" s="53">
        <f t="shared" si="35"/>
        <v>100.05</v>
      </c>
      <c r="BE41" s="54">
        <f t="shared" si="20"/>
        <v>18.45566397963513</v>
      </c>
      <c r="BF41" s="55">
        <f t="shared" si="36"/>
        <v>87.975000000000009</v>
      </c>
      <c r="BG41" s="56">
        <f t="shared" si="21"/>
        <v>16.228256257955032</v>
      </c>
    </row>
    <row r="42" spans="1:59" ht="21.75" x14ac:dyDescent="0.5">
      <c r="A42" s="41" t="s">
        <v>94</v>
      </c>
      <c r="B42" s="42">
        <v>864208</v>
      </c>
      <c r="C42" s="43">
        <v>2</v>
      </c>
      <c r="D42" s="44">
        <v>30.5</v>
      </c>
      <c r="E42" s="45">
        <f t="shared" si="0"/>
        <v>19.824999999999999</v>
      </c>
      <c r="F42" s="44">
        <v>36.5</v>
      </c>
      <c r="G42" s="45">
        <f t="shared" si="1"/>
        <v>23.725000000000001</v>
      </c>
      <c r="H42" s="44">
        <v>40.5</v>
      </c>
      <c r="I42" s="45">
        <f t="shared" si="2"/>
        <v>26.324999999999999</v>
      </c>
      <c r="J42" s="46">
        <f t="shared" si="22"/>
        <v>107.5</v>
      </c>
      <c r="K42" s="46">
        <f t="shared" si="22"/>
        <v>69.875</v>
      </c>
      <c r="L42" s="47">
        <f t="shared" si="3"/>
        <v>8.0854377649825029</v>
      </c>
      <c r="M42" s="44">
        <v>40</v>
      </c>
      <c r="N42" s="45">
        <f t="shared" si="23"/>
        <v>26</v>
      </c>
      <c r="O42" s="44">
        <v>30</v>
      </c>
      <c r="P42" s="45">
        <f t="shared" si="4"/>
        <v>19.5</v>
      </c>
      <c r="Q42" s="44">
        <v>38.5</v>
      </c>
      <c r="R42" s="45">
        <f t="shared" si="5"/>
        <v>25.024999999999999</v>
      </c>
      <c r="S42" s="46">
        <f t="shared" si="24"/>
        <v>108.5</v>
      </c>
      <c r="T42" s="46">
        <f t="shared" si="24"/>
        <v>70.525000000000006</v>
      </c>
      <c r="U42" s="47">
        <f t="shared" si="6"/>
        <v>8.1606511395404819</v>
      </c>
      <c r="V42" s="44">
        <v>39.5</v>
      </c>
      <c r="W42" s="45">
        <f t="shared" si="7"/>
        <v>25.675000000000001</v>
      </c>
      <c r="X42" s="44">
        <v>34.5</v>
      </c>
      <c r="Y42" s="45">
        <f t="shared" si="8"/>
        <v>22.425000000000001</v>
      </c>
      <c r="Z42" s="44">
        <v>28</v>
      </c>
      <c r="AA42" s="45">
        <f t="shared" si="9"/>
        <v>18.2</v>
      </c>
      <c r="AB42" s="46">
        <f t="shared" si="25"/>
        <v>102</v>
      </c>
      <c r="AC42" s="46">
        <f t="shared" si="25"/>
        <v>66.3</v>
      </c>
      <c r="AD42" s="47">
        <f t="shared" si="10"/>
        <v>7.6717642049136314</v>
      </c>
      <c r="AE42" s="44">
        <v>27.5</v>
      </c>
      <c r="AF42" s="45">
        <f t="shared" si="11"/>
        <v>17.875</v>
      </c>
      <c r="AG42" s="44">
        <v>29.5</v>
      </c>
      <c r="AH42" s="45">
        <f t="shared" si="12"/>
        <v>19.175000000000001</v>
      </c>
      <c r="AI42" s="44">
        <v>25.5</v>
      </c>
      <c r="AJ42" s="45">
        <f t="shared" si="13"/>
        <v>16.574999999999999</v>
      </c>
      <c r="AK42" s="46">
        <f t="shared" si="26"/>
        <v>82.5</v>
      </c>
      <c r="AL42" s="46">
        <f t="shared" si="26"/>
        <v>53.625</v>
      </c>
      <c r="AM42" s="47">
        <f t="shared" si="14"/>
        <v>6.2051034010330843</v>
      </c>
      <c r="AN42" s="48">
        <f t="shared" si="15"/>
        <v>400.5</v>
      </c>
      <c r="AO42" s="45">
        <f t="shared" si="16"/>
        <v>260.32499999999999</v>
      </c>
      <c r="AP42" s="49">
        <f t="shared" si="27"/>
        <v>69.875</v>
      </c>
      <c r="AQ42" s="50">
        <f t="shared" si="27"/>
        <v>8.0854377649825029</v>
      </c>
      <c r="AR42" s="51">
        <f t="shared" si="28"/>
        <v>140.4</v>
      </c>
      <c r="AS42" s="52">
        <f t="shared" si="28"/>
        <v>16.246088904522985</v>
      </c>
      <c r="AT42" s="49">
        <f t="shared" si="29"/>
        <v>206.7</v>
      </c>
      <c r="AU42" s="50">
        <f t="shared" si="29"/>
        <v>23.917853109436614</v>
      </c>
      <c r="AV42" s="51">
        <f t="shared" si="30"/>
        <v>260.32499999999999</v>
      </c>
      <c r="AW42" s="52">
        <f t="shared" si="31"/>
        <v>30.122956510469699</v>
      </c>
      <c r="AX42" s="53">
        <f t="shared" si="32"/>
        <v>316.39500000000004</v>
      </c>
      <c r="AY42" s="54">
        <f t="shared" si="17"/>
        <v>36.610977912724721</v>
      </c>
      <c r="AZ42" s="55">
        <f t="shared" si="33"/>
        <v>288.36</v>
      </c>
      <c r="BA42" s="56">
        <f t="shared" si="18"/>
        <v>33.366967211597206</v>
      </c>
      <c r="BB42" s="57">
        <f t="shared" si="34"/>
        <v>260.32499999999999</v>
      </c>
      <c r="BC42" s="58">
        <f t="shared" si="19"/>
        <v>30.122956510469699</v>
      </c>
      <c r="BD42" s="53">
        <f t="shared" si="35"/>
        <v>232.29</v>
      </c>
      <c r="BE42" s="54">
        <f t="shared" si="20"/>
        <v>26.878945809342195</v>
      </c>
      <c r="BF42" s="55">
        <f t="shared" si="36"/>
        <v>204.255</v>
      </c>
      <c r="BG42" s="56">
        <f t="shared" si="21"/>
        <v>23.634935108214691</v>
      </c>
    </row>
    <row r="43" spans="1:59" ht="21.75" x14ac:dyDescent="0.5">
      <c r="A43" s="41" t="s">
        <v>95</v>
      </c>
      <c r="B43" s="42">
        <v>477691</v>
      </c>
      <c r="C43" s="43">
        <v>5</v>
      </c>
      <c r="D43" s="44">
        <v>14</v>
      </c>
      <c r="E43" s="45">
        <f t="shared" si="0"/>
        <v>9.1</v>
      </c>
      <c r="F43" s="44">
        <v>16.5</v>
      </c>
      <c r="G43" s="45">
        <f t="shared" si="1"/>
        <v>10.725</v>
      </c>
      <c r="H43" s="44">
        <v>22</v>
      </c>
      <c r="I43" s="45">
        <f t="shared" si="2"/>
        <v>14.3</v>
      </c>
      <c r="J43" s="46">
        <f t="shared" si="22"/>
        <v>52.5</v>
      </c>
      <c r="K43" s="46">
        <f t="shared" si="22"/>
        <v>34.125</v>
      </c>
      <c r="L43" s="47">
        <f t="shared" si="3"/>
        <v>7.1437393628935855</v>
      </c>
      <c r="M43" s="44">
        <v>20.5</v>
      </c>
      <c r="N43" s="45">
        <f t="shared" si="23"/>
        <v>13.324999999999999</v>
      </c>
      <c r="O43" s="44">
        <v>19</v>
      </c>
      <c r="P43" s="45">
        <f t="shared" si="4"/>
        <v>12.35</v>
      </c>
      <c r="Q43" s="44">
        <v>22</v>
      </c>
      <c r="R43" s="45">
        <f t="shared" si="5"/>
        <v>14.3</v>
      </c>
      <c r="S43" s="46">
        <f t="shared" si="24"/>
        <v>61.5</v>
      </c>
      <c r="T43" s="46">
        <f t="shared" si="24"/>
        <v>39.974999999999994</v>
      </c>
      <c r="U43" s="47">
        <f t="shared" si="6"/>
        <v>8.3683803965324852</v>
      </c>
      <c r="V43" s="44">
        <v>16.5</v>
      </c>
      <c r="W43" s="45">
        <f t="shared" si="7"/>
        <v>10.725</v>
      </c>
      <c r="X43" s="44">
        <v>17.5</v>
      </c>
      <c r="Y43" s="45">
        <f t="shared" si="8"/>
        <v>11.375</v>
      </c>
      <c r="Z43" s="44">
        <v>17.5</v>
      </c>
      <c r="AA43" s="45">
        <f t="shared" si="9"/>
        <v>11.375</v>
      </c>
      <c r="AB43" s="46">
        <f t="shared" si="25"/>
        <v>51.5</v>
      </c>
      <c r="AC43" s="46">
        <f t="shared" si="25"/>
        <v>33.475000000000001</v>
      </c>
      <c r="AD43" s="47">
        <f t="shared" si="10"/>
        <v>7.0076681369337086</v>
      </c>
      <c r="AE43" s="44">
        <v>17.5</v>
      </c>
      <c r="AF43" s="45">
        <f t="shared" si="11"/>
        <v>11.375</v>
      </c>
      <c r="AG43" s="44">
        <v>18.5</v>
      </c>
      <c r="AH43" s="45">
        <f t="shared" si="12"/>
        <v>12.025</v>
      </c>
      <c r="AI43" s="44">
        <v>13</v>
      </c>
      <c r="AJ43" s="45">
        <f t="shared" si="13"/>
        <v>8.4499999999999993</v>
      </c>
      <c r="AK43" s="46">
        <f t="shared" si="26"/>
        <v>49</v>
      </c>
      <c r="AL43" s="46">
        <f t="shared" si="26"/>
        <v>31.849999999999998</v>
      </c>
      <c r="AM43" s="47">
        <f t="shared" si="14"/>
        <v>6.6674900720340133</v>
      </c>
      <c r="AN43" s="48">
        <f t="shared" si="15"/>
        <v>214.5</v>
      </c>
      <c r="AO43" s="45">
        <f t="shared" si="16"/>
        <v>139.42500000000001</v>
      </c>
      <c r="AP43" s="49">
        <f t="shared" si="27"/>
        <v>34.125</v>
      </c>
      <c r="AQ43" s="50">
        <f t="shared" si="27"/>
        <v>7.1437393628935855</v>
      </c>
      <c r="AR43" s="51">
        <f t="shared" si="28"/>
        <v>74.099999999999994</v>
      </c>
      <c r="AS43" s="52">
        <f t="shared" si="28"/>
        <v>15.512119759426071</v>
      </c>
      <c r="AT43" s="49">
        <f t="shared" si="29"/>
        <v>107.57499999999999</v>
      </c>
      <c r="AU43" s="50">
        <f t="shared" si="29"/>
        <v>22.51978789635978</v>
      </c>
      <c r="AV43" s="51">
        <f t="shared" si="30"/>
        <v>139.42499999999998</v>
      </c>
      <c r="AW43" s="52">
        <f t="shared" si="31"/>
        <v>29.18727796839379</v>
      </c>
      <c r="AX43" s="53">
        <f t="shared" si="32"/>
        <v>169.45500000000001</v>
      </c>
      <c r="AY43" s="54">
        <f t="shared" si="17"/>
        <v>35.473768607740155</v>
      </c>
      <c r="AZ43" s="55">
        <f t="shared" si="33"/>
        <v>154.44</v>
      </c>
      <c r="BA43" s="56">
        <f t="shared" si="18"/>
        <v>32.330523288066971</v>
      </c>
      <c r="BB43" s="57">
        <f t="shared" si="34"/>
        <v>139.42500000000001</v>
      </c>
      <c r="BC43" s="58">
        <f t="shared" si="19"/>
        <v>29.187277968393794</v>
      </c>
      <c r="BD43" s="53">
        <f t="shared" si="35"/>
        <v>124.41</v>
      </c>
      <c r="BE43" s="54">
        <f t="shared" si="20"/>
        <v>26.044032648720616</v>
      </c>
      <c r="BF43" s="55">
        <f t="shared" si="36"/>
        <v>109.395</v>
      </c>
      <c r="BG43" s="56">
        <f t="shared" si="21"/>
        <v>22.900787329047436</v>
      </c>
    </row>
    <row r="44" spans="1:59" ht="21.75" x14ac:dyDescent="0.5">
      <c r="A44" s="41" t="s">
        <v>96</v>
      </c>
      <c r="B44" s="42">
        <v>993392</v>
      </c>
      <c r="C44" s="43">
        <v>2</v>
      </c>
      <c r="D44" s="44">
        <v>34</v>
      </c>
      <c r="E44" s="45">
        <f t="shared" si="0"/>
        <v>22.1</v>
      </c>
      <c r="F44" s="44">
        <v>37.5</v>
      </c>
      <c r="G44" s="45">
        <f t="shared" si="1"/>
        <v>24.375</v>
      </c>
      <c r="H44" s="44">
        <v>43</v>
      </c>
      <c r="I44" s="45">
        <f t="shared" si="2"/>
        <v>27.95</v>
      </c>
      <c r="J44" s="46">
        <f t="shared" si="22"/>
        <v>114.5</v>
      </c>
      <c r="K44" s="46">
        <f t="shared" si="22"/>
        <v>74.424999999999997</v>
      </c>
      <c r="L44" s="47">
        <f t="shared" si="3"/>
        <v>7.4920071834683579</v>
      </c>
      <c r="M44" s="44">
        <v>32</v>
      </c>
      <c r="N44" s="45">
        <f t="shared" si="23"/>
        <v>20.8</v>
      </c>
      <c r="O44" s="44">
        <v>36</v>
      </c>
      <c r="P44" s="45">
        <f t="shared" si="4"/>
        <v>23.4</v>
      </c>
      <c r="Q44" s="44">
        <v>36.5</v>
      </c>
      <c r="R44" s="45">
        <f t="shared" si="5"/>
        <v>23.725000000000001</v>
      </c>
      <c r="S44" s="46">
        <f t="shared" si="24"/>
        <v>104.5</v>
      </c>
      <c r="T44" s="46">
        <f t="shared" si="24"/>
        <v>67.925000000000011</v>
      </c>
      <c r="U44" s="47">
        <f t="shared" si="6"/>
        <v>6.8376834119864078</v>
      </c>
      <c r="V44" s="44">
        <v>34</v>
      </c>
      <c r="W44" s="45">
        <f t="shared" si="7"/>
        <v>22.1</v>
      </c>
      <c r="X44" s="44">
        <v>26.5</v>
      </c>
      <c r="Y44" s="45">
        <f t="shared" si="8"/>
        <v>17.225000000000001</v>
      </c>
      <c r="Z44" s="44">
        <v>26.5</v>
      </c>
      <c r="AA44" s="45">
        <f t="shared" si="9"/>
        <v>17.225000000000001</v>
      </c>
      <c r="AB44" s="46">
        <f t="shared" si="25"/>
        <v>87</v>
      </c>
      <c r="AC44" s="46">
        <f t="shared" si="25"/>
        <v>56.550000000000004</v>
      </c>
      <c r="AD44" s="47">
        <f t="shared" si="10"/>
        <v>5.6926168118929894</v>
      </c>
      <c r="AE44" s="44">
        <v>26.5</v>
      </c>
      <c r="AF44" s="45">
        <f t="shared" si="11"/>
        <v>17.225000000000001</v>
      </c>
      <c r="AG44" s="44">
        <v>18.5</v>
      </c>
      <c r="AH44" s="45">
        <f t="shared" si="12"/>
        <v>12.025</v>
      </c>
      <c r="AI44" s="44">
        <v>23.5</v>
      </c>
      <c r="AJ44" s="45">
        <f t="shared" si="13"/>
        <v>15.275</v>
      </c>
      <c r="AK44" s="46">
        <f t="shared" si="26"/>
        <v>68.5</v>
      </c>
      <c r="AL44" s="46">
        <f t="shared" si="26"/>
        <v>44.524999999999999</v>
      </c>
      <c r="AM44" s="47">
        <f t="shared" si="14"/>
        <v>4.4821178346513761</v>
      </c>
      <c r="AN44" s="48">
        <f t="shared" si="15"/>
        <v>374.5</v>
      </c>
      <c r="AO44" s="45">
        <f t="shared" si="16"/>
        <v>243.42500000000001</v>
      </c>
      <c r="AP44" s="49">
        <f t="shared" si="27"/>
        <v>74.424999999999997</v>
      </c>
      <c r="AQ44" s="50">
        <f t="shared" si="27"/>
        <v>7.4920071834683579</v>
      </c>
      <c r="AR44" s="51">
        <f t="shared" si="28"/>
        <v>142.35000000000002</v>
      </c>
      <c r="AS44" s="52">
        <f t="shared" si="28"/>
        <v>14.329690595454766</v>
      </c>
      <c r="AT44" s="49">
        <f t="shared" si="29"/>
        <v>198.90000000000003</v>
      </c>
      <c r="AU44" s="50">
        <f t="shared" si="29"/>
        <v>20.022307407347753</v>
      </c>
      <c r="AV44" s="51">
        <f t="shared" si="30"/>
        <v>243.42500000000001</v>
      </c>
      <c r="AW44" s="52">
        <f t="shared" si="31"/>
        <v>24.50442524199913</v>
      </c>
      <c r="AX44" s="53">
        <f t="shared" si="32"/>
        <v>295.85500000000002</v>
      </c>
      <c r="AY44" s="54">
        <f t="shared" si="17"/>
        <v>29.782301447968173</v>
      </c>
      <c r="AZ44" s="55">
        <f t="shared" si="33"/>
        <v>269.64</v>
      </c>
      <c r="BA44" s="56">
        <f t="shared" si="18"/>
        <v>27.143363344983648</v>
      </c>
      <c r="BB44" s="57">
        <f t="shared" si="34"/>
        <v>243.42500000000001</v>
      </c>
      <c r="BC44" s="58">
        <f t="shared" si="19"/>
        <v>24.50442524199913</v>
      </c>
      <c r="BD44" s="53">
        <f t="shared" si="35"/>
        <v>217.20999999999998</v>
      </c>
      <c r="BE44" s="54">
        <f t="shared" si="20"/>
        <v>21.865487139014604</v>
      </c>
      <c r="BF44" s="55">
        <f t="shared" si="36"/>
        <v>190.995</v>
      </c>
      <c r="BG44" s="56">
        <f t="shared" si="21"/>
        <v>19.226549036030086</v>
      </c>
    </row>
    <row r="45" spans="1:59" ht="21.75" x14ac:dyDescent="0.5">
      <c r="A45" s="41" t="s">
        <v>97</v>
      </c>
      <c r="B45" s="42">
        <v>448160</v>
      </c>
      <c r="C45" s="43">
        <v>1</v>
      </c>
      <c r="D45" s="44">
        <v>13.5</v>
      </c>
      <c r="E45" s="45">
        <f t="shared" si="0"/>
        <v>8.7750000000000004</v>
      </c>
      <c r="F45" s="44">
        <v>16.5</v>
      </c>
      <c r="G45" s="45">
        <f t="shared" si="1"/>
        <v>10.725</v>
      </c>
      <c r="H45" s="44">
        <v>18.5</v>
      </c>
      <c r="I45" s="45">
        <f t="shared" si="2"/>
        <v>12.025</v>
      </c>
      <c r="J45" s="46">
        <f t="shared" si="22"/>
        <v>48.5</v>
      </c>
      <c r="K45" s="46">
        <f t="shared" si="22"/>
        <v>31.524999999999999</v>
      </c>
      <c r="L45" s="47">
        <f t="shared" si="3"/>
        <v>7.0343181006783295</v>
      </c>
      <c r="M45" s="44">
        <v>9</v>
      </c>
      <c r="N45" s="45">
        <f t="shared" si="23"/>
        <v>5.85</v>
      </c>
      <c r="O45" s="44">
        <v>11.5</v>
      </c>
      <c r="P45" s="45">
        <f t="shared" si="4"/>
        <v>7.4749999999999996</v>
      </c>
      <c r="Q45" s="44">
        <v>12</v>
      </c>
      <c r="R45" s="45">
        <f t="shared" si="5"/>
        <v>7.8</v>
      </c>
      <c r="S45" s="46">
        <f t="shared" si="24"/>
        <v>32.5</v>
      </c>
      <c r="T45" s="46">
        <f t="shared" si="24"/>
        <v>21.125</v>
      </c>
      <c r="U45" s="47">
        <f t="shared" si="6"/>
        <v>4.7137183148875401</v>
      </c>
      <c r="V45" s="44">
        <v>19</v>
      </c>
      <c r="W45" s="45">
        <f t="shared" si="7"/>
        <v>12.35</v>
      </c>
      <c r="X45" s="44">
        <v>14</v>
      </c>
      <c r="Y45" s="45">
        <f t="shared" si="8"/>
        <v>9.1</v>
      </c>
      <c r="Z45" s="44">
        <v>9.5</v>
      </c>
      <c r="AA45" s="45">
        <f t="shared" si="9"/>
        <v>6.1749999999999998</v>
      </c>
      <c r="AB45" s="46">
        <f t="shared" si="25"/>
        <v>42.5</v>
      </c>
      <c r="AC45" s="46">
        <f t="shared" si="25"/>
        <v>27.625</v>
      </c>
      <c r="AD45" s="47">
        <f t="shared" si="10"/>
        <v>6.1640931810067841</v>
      </c>
      <c r="AE45" s="44">
        <v>10.5</v>
      </c>
      <c r="AF45" s="45">
        <f t="shared" si="11"/>
        <v>6.8250000000000002</v>
      </c>
      <c r="AG45" s="44">
        <v>8.5</v>
      </c>
      <c r="AH45" s="45">
        <f t="shared" si="12"/>
        <v>5.5250000000000004</v>
      </c>
      <c r="AI45" s="44">
        <v>9.5</v>
      </c>
      <c r="AJ45" s="45">
        <f t="shared" si="13"/>
        <v>6.1749999999999998</v>
      </c>
      <c r="AK45" s="46">
        <f t="shared" si="26"/>
        <v>28.5</v>
      </c>
      <c r="AL45" s="46">
        <f t="shared" si="26"/>
        <v>18.525000000000002</v>
      </c>
      <c r="AM45" s="47">
        <f t="shared" si="14"/>
        <v>4.1335683684398434</v>
      </c>
      <c r="AN45" s="48">
        <f t="shared" si="15"/>
        <v>152</v>
      </c>
      <c r="AO45" s="45">
        <f t="shared" si="16"/>
        <v>98.8</v>
      </c>
      <c r="AP45" s="49">
        <f t="shared" si="27"/>
        <v>31.524999999999999</v>
      </c>
      <c r="AQ45" s="50">
        <f t="shared" si="27"/>
        <v>7.0343181006783295</v>
      </c>
      <c r="AR45" s="51">
        <f t="shared" si="28"/>
        <v>52.65</v>
      </c>
      <c r="AS45" s="52">
        <f t="shared" si="28"/>
        <v>11.748036415565871</v>
      </c>
      <c r="AT45" s="49">
        <f t="shared" si="29"/>
        <v>80.275000000000006</v>
      </c>
      <c r="AU45" s="50">
        <f t="shared" si="29"/>
        <v>17.912129596572655</v>
      </c>
      <c r="AV45" s="51">
        <f t="shared" si="30"/>
        <v>98.800000000000011</v>
      </c>
      <c r="AW45" s="52">
        <f t="shared" si="31"/>
        <v>22.045697965012497</v>
      </c>
      <c r="AX45" s="53">
        <f t="shared" si="32"/>
        <v>120.08000000000001</v>
      </c>
      <c r="AY45" s="54">
        <f t="shared" si="17"/>
        <v>26.794002142092111</v>
      </c>
      <c r="AZ45" s="55">
        <f t="shared" si="33"/>
        <v>109.44</v>
      </c>
      <c r="BA45" s="56">
        <f t="shared" si="18"/>
        <v>24.419850053552302</v>
      </c>
      <c r="BB45" s="57">
        <f t="shared" si="34"/>
        <v>98.8</v>
      </c>
      <c r="BC45" s="58">
        <f t="shared" si="19"/>
        <v>22.045697965012494</v>
      </c>
      <c r="BD45" s="53">
        <f t="shared" si="35"/>
        <v>88.16</v>
      </c>
      <c r="BE45" s="54">
        <f t="shared" si="20"/>
        <v>19.671545876472688</v>
      </c>
      <c r="BF45" s="55">
        <f t="shared" si="36"/>
        <v>77.52</v>
      </c>
      <c r="BG45" s="56">
        <f t="shared" si="21"/>
        <v>17.297393787932879</v>
      </c>
    </row>
    <row r="46" spans="1:59" ht="21.75" x14ac:dyDescent="0.5">
      <c r="A46" s="41" t="s">
        <v>98</v>
      </c>
      <c r="B46" s="42">
        <v>388241</v>
      </c>
      <c r="C46" s="43">
        <v>11</v>
      </c>
      <c r="D46" s="44">
        <v>10</v>
      </c>
      <c r="E46" s="45">
        <f t="shared" si="0"/>
        <v>6.5</v>
      </c>
      <c r="F46" s="44">
        <v>16</v>
      </c>
      <c r="G46" s="45">
        <f t="shared" si="1"/>
        <v>10.4</v>
      </c>
      <c r="H46" s="44">
        <v>14</v>
      </c>
      <c r="I46" s="45">
        <f t="shared" si="2"/>
        <v>9.1</v>
      </c>
      <c r="J46" s="46">
        <f t="shared" si="22"/>
        <v>40</v>
      </c>
      <c r="K46" s="46">
        <f t="shared" si="22"/>
        <v>26</v>
      </c>
      <c r="L46" s="47">
        <f t="shared" si="3"/>
        <v>6.6968712732555291</v>
      </c>
      <c r="M46" s="44">
        <v>17</v>
      </c>
      <c r="N46" s="45">
        <f t="shared" si="23"/>
        <v>11.05</v>
      </c>
      <c r="O46" s="44">
        <v>16</v>
      </c>
      <c r="P46" s="45">
        <f t="shared" si="4"/>
        <v>10.4</v>
      </c>
      <c r="Q46" s="44">
        <v>18</v>
      </c>
      <c r="R46" s="45">
        <f t="shared" si="5"/>
        <v>11.7</v>
      </c>
      <c r="S46" s="46">
        <f t="shared" si="24"/>
        <v>51</v>
      </c>
      <c r="T46" s="46">
        <f t="shared" si="24"/>
        <v>33.150000000000006</v>
      </c>
      <c r="U46" s="47">
        <f t="shared" si="6"/>
        <v>8.5385108734008011</v>
      </c>
      <c r="V46" s="44">
        <v>12.5</v>
      </c>
      <c r="W46" s="45">
        <f t="shared" si="7"/>
        <v>8.125</v>
      </c>
      <c r="X46" s="44">
        <v>18</v>
      </c>
      <c r="Y46" s="45">
        <f t="shared" si="8"/>
        <v>11.7</v>
      </c>
      <c r="Z46" s="44">
        <v>13.5</v>
      </c>
      <c r="AA46" s="45">
        <f t="shared" si="9"/>
        <v>8.7750000000000004</v>
      </c>
      <c r="AB46" s="46">
        <f t="shared" si="25"/>
        <v>44</v>
      </c>
      <c r="AC46" s="46">
        <f t="shared" si="25"/>
        <v>28.6</v>
      </c>
      <c r="AD46" s="47">
        <f t="shared" si="10"/>
        <v>7.3665584005810825</v>
      </c>
      <c r="AE46" s="44">
        <v>15.5</v>
      </c>
      <c r="AF46" s="45">
        <f t="shared" si="11"/>
        <v>10.074999999999999</v>
      </c>
      <c r="AG46" s="44">
        <v>12</v>
      </c>
      <c r="AH46" s="45">
        <f t="shared" si="12"/>
        <v>7.8</v>
      </c>
      <c r="AI46" s="44">
        <v>10.5</v>
      </c>
      <c r="AJ46" s="45">
        <f t="shared" si="13"/>
        <v>6.8250000000000002</v>
      </c>
      <c r="AK46" s="46">
        <f t="shared" si="26"/>
        <v>38</v>
      </c>
      <c r="AL46" s="46">
        <f t="shared" si="26"/>
        <v>24.7</v>
      </c>
      <c r="AM46" s="47">
        <f t="shared" si="14"/>
        <v>6.3620277095927538</v>
      </c>
      <c r="AN46" s="48">
        <f t="shared" si="15"/>
        <v>173</v>
      </c>
      <c r="AO46" s="45">
        <f t="shared" si="16"/>
        <v>112.45</v>
      </c>
      <c r="AP46" s="49">
        <f t="shared" si="27"/>
        <v>26</v>
      </c>
      <c r="AQ46" s="50">
        <f t="shared" si="27"/>
        <v>6.6968712732555291</v>
      </c>
      <c r="AR46" s="51">
        <f t="shared" si="28"/>
        <v>59.150000000000006</v>
      </c>
      <c r="AS46" s="52">
        <f t="shared" si="28"/>
        <v>15.235382146656331</v>
      </c>
      <c r="AT46" s="49">
        <f t="shared" si="29"/>
        <v>87.75</v>
      </c>
      <c r="AU46" s="50">
        <f t="shared" si="29"/>
        <v>22.601940547237412</v>
      </c>
      <c r="AV46" s="51">
        <f t="shared" si="30"/>
        <v>112.45</v>
      </c>
      <c r="AW46" s="52">
        <f t="shared" si="31"/>
        <v>28.963968256830164</v>
      </c>
      <c r="AX46" s="53">
        <f t="shared" si="32"/>
        <v>136.67000000000002</v>
      </c>
      <c r="AY46" s="54">
        <f t="shared" si="17"/>
        <v>35.20236141983974</v>
      </c>
      <c r="AZ46" s="55">
        <f t="shared" si="33"/>
        <v>124.56</v>
      </c>
      <c r="BA46" s="56">
        <f t="shared" si="18"/>
        <v>32.083164838334952</v>
      </c>
      <c r="BB46" s="57">
        <f t="shared" si="34"/>
        <v>112.45</v>
      </c>
      <c r="BC46" s="58">
        <f t="shared" si="19"/>
        <v>28.963968256830164</v>
      </c>
      <c r="BD46" s="53">
        <f t="shared" si="35"/>
        <v>100.33999999999999</v>
      </c>
      <c r="BE46" s="54">
        <f t="shared" si="20"/>
        <v>25.844771675325372</v>
      </c>
      <c r="BF46" s="55">
        <f t="shared" si="36"/>
        <v>88.23</v>
      </c>
      <c r="BG46" s="56">
        <f t="shared" si="21"/>
        <v>22.725575093820591</v>
      </c>
    </row>
    <row r="47" spans="1:59" ht="21.75" x14ac:dyDescent="0.5">
      <c r="A47" s="41" t="s">
        <v>99</v>
      </c>
      <c r="B47" s="42">
        <v>962750</v>
      </c>
      <c r="C47" s="43">
        <v>7</v>
      </c>
      <c r="D47" s="44">
        <v>24.5</v>
      </c>
      <c r="E47" s="45">
        <f t="shared" si="0"/>
        <v>15.925000000000001</v>
      </c>
      <c r="F47" s="44">
        <v>21.5</v>
      </c>
      <c r="G47" s="45">
        <f t="shared" si="1"/>
        <v>13.975</v>
      </c>
      <c r="H47" s="44">
        <v>26</v>
      </c>
      <c r="I47" s="45">
        <f t="shared" si="2"/>
        <v>16.899999999999999</v>
      </c>
      <c r="J47" s="46">
        <f t="shared" si="22"/>
        <v>72</v>
      </c>
      <c r="K47" s="46">
        <f t="shared" si="22"/>
        <v>46.8</v>
      </c>
      <c r="L47" s="47">
        <f t="shared" si="3"/>
        <v>4.8610750454427416</v>
      </c>
      <c r="M47" s="44">
        <v>15</v>
      </c>
      <c r="N47" s="45">
        <f t="shared" si="23"/>
        <v>9.75</v>
      </c>
      <c r="O47" s="44">
        <v>19</v>
      </c>
      <c r="P47" s="45">
        <f t="shared" si="4"/>
        <v>12.35</v>
      </c>
      <c r="Q47" s="44">
        <v>24</v>
      </c>
      <c r="R47" s="45">
        <f t="shared" si="5"/>
        <v>15.6</v>
      </c>
      <c r="S47" s="46">
        <f t="shared" si="24"/>
        <v>58</v>
      </c>
      <c r="T47" s="46">
        <f t="shared" si="24"/>
        <v>37.700000000000003</v>
      </c>
      <c r="U47" s="47">
        <f t="shared" si="6"/>
        <v>3.9158660088288757</v>
      </c>
      <c r="V47" s="44">
        <v>21.5</v>
      </c>
      <c r="W47" s="45">
        <f t="shared" si="7"/>
        <v>13.975</v>
      </c>
      <c r="X47" s="44">
        <v>16.5</v>
      </c>
      <c r="Y47" s="45">
        <f t="shared" si="8"/>
        <v>10.725</v>
      </c>
      <c r="Z47" s="44">
        <v>23</v>
      </c>
      <c r="AA47" s="45">
        <f t="shared" si="9"/>
        <v>14.95</v>
      </c>
      <c r="AB47" s="46">
        <f t="shared" si="25"/>
        <v>61</v>
      </c>
      <c r="AC47" s="46">
        <f t="shared" si="25"/>
        <v>39.65</v>
      </c>
      <c r="AD47" s="47">
        <f t="shared" si="10"/>
        <v>4.1184108023889898</v>
      </c>
      <c r="AE47" s="44">
        <v>19.5</v>
      </c>
      <c r="AF47" s="45">
        <f t="shared" si="11"/>
        <v>12.675000000000001</v>
      </c>
      <c r="AG47" s="44">
        <v>19</v>
      </c>
      <c r="AH47" s="45">
        <f t="shared" si="12"/>
        <v>12.35</v>
      </c>
      <c r="AI47" s="44">
        <v>15</v>
      </c>
      <c r="AJ47" s="45">
        <f t="shared" si="13"/>
        <v>9.75</v>
      </c>
      <c r="AK47" s="46">
        <f t="shared" si="26"/>
        <v>53.5</v>
      </c>
      <c r="AL47" s="46">
        <f t="shared" si="26"/>
        <v>34.774999999999999</v>
      </c>
      <c r="AM47" s="47">
        <f t="shared" si="14"/>
        <v>3.6120488184887041</v>
      </c>
      <c r="AN47" s="48">
        <f t="shared" si="15"/>
        <v>244.5</v>
      </c>
      <c r="AO47" s="45">
        <f t="shared" si="16"/>
        <v>158.92500000000001</v>
      </c>
      <c r="AP47" s="49">
        <f t="shared" si="27"/>
        <v>46.8</v>
      </c>
      <c r="AQ47" s="50">
        <f t="shared" si="27"/>
        <v>4.8610750454427416</v>
      </c>
      <c r="AR47" s="51">
        <f t="shared" si="28"/>
        <v>84.5</v>
      </c>
      <c r="AS47" s="52">
        <f t="shared" si="28"/>
        <v>8.7769410542716173</v>
      </c>
      <c r="AT47" s="49">
        <f t="shared" si="29"/>
        <v>124.14999999999999</v>
      </c>
      <c r="AU47" s="50">
        <f t="shared" si="29"/>
        <v>12.895351856660607</v>
      </c>
      <c r="AV47" s="51">
        <f t="shared" si="30"/>
        <v>158.92500000000001</v>
      </c>
      <c r="AW47" s="52">
        <f t="shared" si="31"/>
        <v>16.507400675149313</v>
      </c>
      <c r="AX47" s="53">
        <f t="shared" si="32"/>
        <v>193.155</v>
      </c>
      <c r="AY47" s="54">
        <f t="shared" si="17"/>
        <v>20.062840820566088</v>
      </c>
      <c r="AZ47" s="55">
        <f t="shared" si="33"/>
        <v>176.04</v>
      </c>
      <c r="BA47" s="56">
        <f t="shared" si="18"/>
        <v>18.285120747857697</v>
      </c>
      <c r="BB47" s="57">
        <f t="shared" si="34"/>
        <v>158.92500000000001</v>
      </c>
      <c r="BC47" s="58">
        <f t="shared" si="19"/>
        <v>16.507400675149313</v>
      </c>
      <c r="BD47" s="53">
        <f t="shared" si="35"/>
        <v>141.81</v>
      </c>
      <c r="BE47" s="54">
        <f t="shared" si="20"/>
        <v>14.729680602440924</v>
      </c>
      <c r="BF47" s="55">
        <f t="shared" si="36"/>
        <v>124.69500000000001</v>
      </c>
      <c r="BG47" s="56">
        <f t="shared" si="21"/>
        <v>12.951960529732537</v>
      </c>
    </row>
    <row r="48" spans="1:59" ht="21.75" x14ac:dyDescent="0.5">
      <c r="A48" s="41" t="s">
        <v>100</v>
      </c>
      <c r="B48" s="42">
        <v>348204</v>
      </c>
      <c r="C48" s="43">
        <v>10</v>
      </c>
      <c r="D48" s="44">
        <v>8.5</v>
      </c>
      <c r="E48" s="45">
        <f t="shared" si="0"/>
        <v>5.5250000000000004</v>
      </c>
      <c r="F48" s="44">
        <v>8.5</v>
      </c>
      <c r="G48" s="45">
        <f t="shared" si="1"/>
        <v>5.5250000000000004</v>
      </c>
      <c r="H48" s="44">
        <v>10</v>
      </c>
      <c r="I48" s="45">
        <f t="shared" si="2"/>
        <v>6.5</v>
      </c>
      <c r="J48" s="46">
        <f t="shared" si="22"/>
        <v>27</v>
      </c>
      <c r="K48" s="46">
        <f t="shared" si="22"/>
        <v>17.55</v>
      </c>
      <c r="L48" s="47">
        <f t="shared" si="3"/>
        <v>5.0401488782437882</v>
      </c>
      <c r="M48" s="44">
        <v>9.5</v>
      </c>
      <c r="N48" s="45">
        <f t="shared" si="23"/>
        <v>6.1749999999999998</v>
      </c>
      <c r="O48" s="44">
        <v>6</v>
      </c>
      <c r="P48" s="45">
        <f t="shared" si="4"/>
        <v>3.9</v>
      </c>
      <c r="Q48" s="44">
        <v>11</v>
      </c>
      <c r="R48" s="45">
        <f t="shared" si="5"/>
        <v>7.15</v>
      </c>
      <c r="S48" s="46">
        <f t="shared" si="24"/>
        <v>26.5</v>
      </c>
      <c r="T48" s="46">
        <f t="shared" si="24"/>
        <v>17.225000000000001</v>
      </c>
      <c r="U48" s="47">
        <f t="shared" si="6"/>
        <v>4.9468127879059409</v>
      </c>
      <c r="V48" s="44">
        <v>6</v>
      </c>
      <c r="W48" s="45">
        <f t="shared" si="7"/>
        <v>3.9</v>
      </c>
      <c r="X48" s="44">
        <v>5.5</v>
      </c>
      <c r="Y48" s="45">
        <f t="shared" si="8"/>
        <v>3.5750000000000002</v>
      </c>
      <c r="Z48" s="44">
        <v>5</v>
      </c>
      <c r="AA48" s="45">
        <f t="shared" si="9"/>
        <v>3.25</v>
      </c>
      <c r="AB48" s="46">
        <f t="shared" si="25"/>
        <v>16.5</v>
      </c>
      <c r="AC48" s="46">
        <f t="shared" si="25"/>
        <v>10.725</v>
      </c>
      <c r="AD48" s="47">
        <f t="shared" si="10"/>
        <v>3.0800909811489814</v>
      </c>
      <c r="AE48" s="44">
        <v>5</v>
      </c>
      <c r="AF48" s="45">
        <f t="shared" si="11"/>
        <v>3.25</v>
      </c>
      <c r="AG48" s="44">
        <v>6.5</v>
      </c>
      <c r="AH48" s="45">
        <f t="shared" si="12"/>
        <v>4.2249999999999996</v>
      </c>
      <c r="AI48" s="44">
        <v>3</v>
      </c>
      <c r="AJ48" s="45">
        <f t="shared" si="13"/>
        <v>1.95</v>
      </c>
      <c r="AK48" s="46">
        <f t="shared" si="26"/>
        <v>14.5</v>
      </c>
      <c r="AL48" s="46">
        <f t="shared" si="26"/>
        <v>9.4249999999999989</v>
      </c>
      <c r="AM48" s="47">
        <f t="shared" si="14"/>
        <v>2.7067466197975896</v>
      </c>
      <c r="AN48" s="48">
        <f t="shared" si="15"/>
        <v>84.5</v>
      </c>
      <c r="AO48" s="45">
        <f t="shared" si="16"/>
        <v>54.924999999999997</v>
      </c>
      <c r="AP48" s="49">
        <f t="shared" si="27"/>
        <v>17.55</v>
      </c>
      <c r="AQ48" s="50">
        <f t="shared" si="27"/>
        <v>5.0401488782437882</v>
      </c>
      <c r="AR48" s="51">
        <f t="shared" si="28"/>
        <v>34.775000000000006</v>
      </c>
      <c r="AS48" s="52">
        <f t="shared" si="28"/>
        <v>9.9869616661497282</v>
      </c>
      <c r="AT48" s="49">
        <f t="shared" si="29"/>
        <v>45.5</v>
      </c>
      <c r="AU48" s="50">
        <f t="shared" si="29"/>
        <v>13.067052647298709</v>
      </c>
      <c r="AV48" s="51">
        <f t="shared" si="30"/>
        <v>54.924999999999997</v>
      </c>
      <c r="AW48" s="52">
        <f t="shared" si="31"/>
        <v>15.773799267096297</v>
      </c>
      <c r="AX48" s="53">
        <f t="shared" si="32"/>
        <v>66.75500000000001</v>
      </c>
      <c r="AY48" s="54">
        <f t="shared" si="17"/>
        <v>19.171232955393965</v>
      </c>
      <c r="AZ48" s="55">
        <f t="shared" si="33"/>
        <v>60.839999999999996</v>
      </c>
      <c r="BA48" s="56">
        <f t="shared" si="18"/>
        <v>17.472516111245131</v>
      </c>
      <c r="BB48" s="57">
        <f t="shared" si="34"/>
        <v>54.925000000000004</v>
      </c>
      <c r="BC48" s="58">
        <f t="shared" si="19"/>
        <v>15.773799267096301</v>
      </c>
      <c r="BD48" s="53">
        <f t="shared" si="35"/>
        <v>49.01</v>
      </c>
      <c r="BE48" s="54">
        <f t="shared" si="20"/>
        <v>14.075082422947466</v>
      </c>
      <c r="BF48" s="55">
        <f t="shared" si="36"/>
        <v>43.094999999999999</v>
      </c>
      <c r="BG48" s="56">
        <f t="shared" si="21"/>
        <v>12.376365578798636</v>
      </c>
    </row>
    <row r="49" spans="1:59" ht="21.75" x14ac:dyDescent="0.5">
      <c r="A49" s="41" t="s">
        <v>101</v>
      </c>
      <c r="B49" s="42">
        <v>233632</v>
      </c>
      <c r="C49" s="43">
        <v>1</v>
      </c>
      <c r="D49" s="44">
        <v>3</v>
      </c>
      <c r="E49" s="45">
        <f t="shared" si="0"/>
        <v>1.95</v>
      </c>
      <c r="F49" s="44">
        <v>3</v>
      </c>
      <c r="G49" s="45">
        <f t="shared" si="1"/>
        <v>1.95</v>
      </c>
      <c r="H49" s="44">
        <v>2</v>
      </c>
      <c r="I49" s="45">
        <f t="shared" si="2"/>
        <v>1.3</v>
      </c>
      <c r="J49" s="46">
        <f t="shared" si="22"/>
        <v>8</v>
      </c>
      <c r="K49" s="46">
        <f t="shared" si="22"/>
        <v>5.2</v>
      </c>
      <c r="L49" s="47">
        <f t="shared" si="3"/>
        <v>2.2257225037666073</v>
      </c>
      <c r="M49" s="44">
        <v>5</v>
      </c>
      <c r="N49" s="45">
        <f t="shared" si="23"/>
        <v>3.25</v>
      </c>
      <c r="O49" s="44">
        <v>4</v>
      </c>
      <c r="P49" s="45">
        <f t="shared" si="4"/>
        <v>2.6</v>
      </c>
      <c r="Q49" s="44">
        <v>5</v>
      </c>
      <c r="R49" s="45">
        <f t="shared" si="5"/>
        <v>3.25</v>
      </c>
      <c r="S49" s="46">
        <f t="shared" si="24"/>
        <v>14</v>
      </c>
      <c r="T49" s="46">
        <f t="shared" si="24"/>
        <v>9.1</v>
      </c>
      <c r="U49" s="47">
        <f t="shared" si="6"/>
        <v>3.895014381591563</v>
      </c>
      <c r="V49" s="44">
        <v>3</v>
      </c>
      <c r="W49" s="45">
        <f t="shared" si="7"/>
        <v>1.95</v>
      </c>
      <c r="X49" s="44">
        <v>4</v>
      </c>
      <c r="Y49" s="45">
        <f t="shared" si="8"/>
        <v>2.6</v>
      </c>
      <c r="Z49" s="44">
        <v>3</v>
      </c>
      <c r="AA49" s="45">
        <f t="shared" si="9"/>
        <v>1.95</v>
      </c>
      <c r="AB49" s="46">
        <f t="shared" si="25"/>
        <v>10</v>
      </c>
      <c r="AC49" s="46">
        <f t="shared" si="25"/>
        <v>6.5</v>
      </c>
      <c r="AD49" s="47">
        <f t="shared" si="10"/>
        <v>2.7821531297082593</v>
      </c>
      <c r="AE49" s="44">
        <v>2</v>
      </c>
      <c r="AF49" s="45">
        <f t="shared" si="11"/>
        <v>1.3</v>
      </c>
      <c r="AG49" s="44">
        <v>2</v>
      </c>
      <c r="AH49" s="45">
        <f t="shared" si="12"/>
        <v>1.3</v>
      </c>
      <c r="AI49" s="44">
        <v>2</v>
      </c>
      <c r="AJ49" s="45">
        <f t="shared" si="13"/>
        <v>1.3</v>
      </c>
      <c r="AK49" s="46">
        <f t="shared" si="26"/>
        <v>6</v>
      </c>
      <c r="AL49" s="46">
        <f t="shared" si="26"/>
        <v>3.9000000000000004</v>
      </c>
      <c r="AM49" s="47">
        <f t="shared" si="14"/>
        <v>1.6692918778249555</v>
      </c>
      <c r="AN49" s="48">
        <f t="shared" si="15"/>
        <v>38</v>
      </c>
      <c r="AO49" s="45">
        <f t="shared" si="16"/>
        <v>24.7</v>
      </c>
      <c r="AP49" s="49">
        <f t="shared" si="27"/>
        <v>5.2</v>
      </c>
      <c r="AQ49" s="50">
        <f t="shared" si="27"/>
        <v>2.2257225037666073</v>
      </c>
      <c r="AR49" s="51">
        <f t="shared" si="28"/>
        <v>14.3</v>
      </c>
      <c r="AS49" s="52">
        <f t="shared" si="28"/>
        <v>6.1207368853581698</v>
      </c>
      <c r="AT49" s="49">
        <f t="shared" si="29"/>
        <v>20.8</v>
      </c>
      <c r="AU49" s="50">
        <f t="shared" si="29"/>
        <v>8.9028900150664292</v>
      </c>
      <c r="AV49" s="51">
        <f t="shared" si="30"/>
        <v>24.7</v>
      </c>
      <c r="AW49" s="52">
        <f t="shared" si="31"/>
        <v>10.572181892891384</v>
      </c>
      <c r="AX49" s="53">
        <f t="shared" si="32"/>
        <v>30.020000000000003</v>
      </c>
      <c r="AY49" s="54">
        <f t="shared" si="17"/>
        <v>12.849267223667992</v>
      </c>
      <c r="AZ49" s="55">
        <f t="shared" si="33"/>
        <v>27.36</v>
      </c>
      <c r="BA49" s="56">
        <f t="shared" si="18"/>
        <v>11.710724558279686</v>
      </c>
      <c r="BB49" s="57">
        <f t="shared" si="34"/>
        <v>24.7</v>
      </c>
      <c r="BC49" s="58">
        <f t="shared" si="19"/>
        <v>10.572181892891384</v>
      </c>
      <c r="BD49" s="53">
        <f t="shared" si="35"/>
        <v>22.04</v>
      </c>
      <c r="BE49" s="54">
        <f t="shared" si="20"/>
        <v>9.4336392275030825</v>
      </c>
      <c r="BF49" s="55">
        <f t="shared" si="36"/>
        <v>19.38</v>
      </c>
      <c r="BG49" s="56">
        <f t="shared" si="21"/>
        <v>8.2950965621147787</v>
      </c>
    </row>
    <row r="50" spans="1:59" ht="21.75" x14ac:dyDescent="0.5">
      <c r="A50" s="41" t="s">
        <v>102</v>
      </c>
      <c r="B50" s="42">
        <v>539406</v>
      </c>
      <c r="C50" s="43">
        <v>10</v>
      </c>
      <c r="D50" s="44">
        <v>11</v>
      </c>
      <c r="E50" s="45">
        <f t="shared" si="0"/>
        <v>7.15</v>
      </c>
      <c r="F50" s="44">
        <v>12.5</v>
      </c>
      <c r="G50" s="45">
        <f t="shared" si="1"/>
        <v>8.125</v>
      </c>
      <c r="H50" s="44">
        <v>12.5</v>
      </c>
      <c r="I50" s="45">
        <f t="shared" si="2"/>
        <v>8.125</v>
      </c>
      <c r="J50" s="46">
        <f t="shared" si="22"/>
        <v>36</v>
      </c>
      <c r="K50" s="46">
        <f t="shared" si="22"/>
        <v>23.4</v>
      </c>
      <c r="L50" s="47">
        <f t="shared" si="3"/>
        <v>4.3381052491073513</v>
      </c>
      <c r="M50" s="44">
        <v>10</v>
      </c>
      <c r="N50" s="45">
        <f t="shared" si="23"/>
        <v>6.5</v>
      </c>
      <c r="O50" s="44">
        <v>8.5</v>
      </c>
      <c r="P50" s="45">
        <f t="shared" si="4"/>
        <v>5.5250000000000004</v>
      </c>
      <c r="Q50" s="44">
        <v>9.5</v>
      </c>
      <c r="R50" s="45">
        <f t="shared" si="5"/>
        <v>6.1749999999999998</v>
      </c>
      <c r="S50" s="46">
        <f t="shared" si="24"/>
        <v>28</v>
      </c>
      <c r="T50" s="46">
        <f t="shared" si="24"/>
        <v>18.2</v>
      </c>
      <c r="U50" s="47">
        <f t="shared" si="6"/>
        <v>3.3740818604168288</v>
      </c>
      <c r="V50" s="44">
        <v>10.5</v>
      </c>
      <c r="W50" s="45">
        <f t="shared" si="7"/>
        <v>6.8250000000000002</v>
      </c>
      <c r="X50" s="44">
        <v>10.5</v>
      </c>
      <c r="Y50" s="45">
        <f t="shared" si="8"/>
        <v>6.8250000000000002</v>
      </c>
      <c r="Z50" s="44">
        <v>12.5</v>
      </c>
      <c r="AA50" s="45">
        <f t="shared" si="9"/>
        <v>8.125</v>
      </c>
      <c r="AB50" s="46">
        <f t="shared" si="25"/>
        <v>33.5</v>
      </c>
      <c r="AC50" s="46">
        <f t="shared" si="25"/>
        <v>21.774999999999999</v>
      </c>
      <c r="AD50" s="47">
        <f t="shared" si="10"/>
        <v>4.0368479401415627</v>
      </c>
      <c r="AE50" s="44">
        <v>7.5</v>
      </c>
      <c r="AF50" s="45">
        <f t="shared" si="11"/>
        <v>4.875</v>
      </c>
      <c r="AG50" s="44">
        <v>6</v>
      </c>
      <c r="AH50" s="45">
        <f t="shared" si="12"/>
        <v>3.9</v>
      </c>
      <c r="AI50" s="44">
        <v>10.5</v>
      </c>
      <c r="AJ50" s="45">
        <f t="shared" si="13"/>
        <v>6.8250000000000002</v>
      </c>
      <c r="AK50" s="46">
        <f t="shared" si="26"/>
        <v>24</v>
      </c>
      <c r="AL50" s="46">
        <f t="shared" si="26"/>
        <v>15.600000000000001</v>
      </c>
      <c r="AM50" s="47">
        <f t="shared" si="14"/>
        <v>2.892070166071568</v>
      </c>
      <c r="AN50" s="48">
        <f t="shared" si="15"/>
        <v>121.5</v>
      </c>
      <c r="AO50" s="45">
        <f t="shared" si="16"/>
        <v>78.974999999999994</v>
      </c>
      <c r="AP50" s="49">
        <f t="shared" si="27"/>
        <v>23.4</v>
      </c>
      <c r="AQ50" s="50">
        <f t="shared" si="27"/>
        <v>4.3381052491073513</v>
      </c>
      <c r="AR50" s="51">
        <f t="shared" si="28"/>
        <v>41.599999999999994</v>
      </c>
      <c r="AS50" s="52">
        <f t="shared" si="28"/>
        <v>7.7121871095241801</v>
      </c>
      <c r="AT50" s="49">
        <f t="shared" si="29"/>
        <v>63.374999999999993</v>
      </c>
      <c r="AU50" s="50">
        <f t="shared" si="29"/>
        <v>11.749035049665743</v>
      </c>
      <c r="AV50" s="51">
        <f t="shared" si="30"/>
        <v>78.974999999999994</v>
      </c>
      <c r="AW50" s="52">
        <f t="shared" si="31"/>
        <v>14.64110521573731</v>
      </c>
      <c r="AX50" s="53">
        <f t="shared" si="32"/>
        <v>95.984999999999999</v>
      </c>
      <c r="AY50" s="54">
        <f t="shared" si="17"/>
        <v>17.794574031434578</v>
      </c>
      <c r="AZ50" s="55">
        <f t="shared" si="33"/>
        <v>87.47999999999999</v>
      </c>
      <c r="BA50" s="56">
        <f t="shared" si="18"/>
        <v>16.217839623585945</v>
      </c>
      <c r="BB50" s="57">
        <f t="shared" si="34"/>
        <v>78.975000000000009</v>
      </c>
      <c r="BC50" s="58">
        <f t="shared" si="19"/>
        <v>14.641105215737314</v>
      </c>
      <c r="BD50" s="53">
        <f t="shared" si="35"/>
        <v>70.47</v>
      </c>
      <c r="BE50" s="54">
        <f t="shared" si="20"/>
        <v>13.064370807888679</v>
      </c>
      <c r="BF50" s="55">
        <f t="shared" si="36"/>
        <v>61.965000000000003</v>
      </c>
      <c r="BG50" s="56">
        <f t="shared" si="21"/>
        <v>11.487636400040046</v>
      </c>
    </row>
    <row r="51" spans="1:59" ht="21.75" x14ac:dyDescent="0.5">
      <c r="A51" s="41" t="s">
        <v>103</v>
      </c>
      <c r="B51" s="42">
        <v>523402</v>
      </c>
      <c r="C51" s="43">
        <v>12</v>
      </c>
      <c r="D51" s="44">
        <v>6.5</v>
      </c>
      <c r="E51" s="45">
        <f t="shared" si="0"/>
        <v>4.2249999999999996</v>
      </c>
      <c r="F51" s="44">
        <v>6</v>
      </c>
      <c r="G51" s="45">
        <f t="shared" si="1"/>
        <v>3.9</v>
      </c>
      <c r="H51" s="44">
        <v>6</v>
      </c>
      <c r="I51" s="45">
        <f t="shared" si="2"/>
        <v>3.9</v>
      </c>
      <c r="J51" s="46">
        <f t="shared" si="22"/>
        <v>18.5</v>
      </c>
      <c r="K51" s="46">
        <f t="shared" si="22"/>
        <v>12.025</v>
      </c>
      <c r="L51" s="47">
        <f t="shared" si="3"/>
        <v>2.2974692492577407</v>
      </c>
      <c r="M51" s="44">
        <v>7.5</v>
      </c>
      <c r="N51" s="45">
        <f t="shared" si="23"/>
        <v>4.875</v>
      </c>
      <c r="O51" s="44">
        <v>10</v>
      </c>
      <c r="P51" s="45">
        <f t="shared" si="4"/>
        <v>6.5</v>
      </c>
      <c r="Q51" s="44">
        <v>7</v>
      </c>
      <c r="R51" s="45">
        <f t="shared" si="5"/>
        <v>4.55</v>
      </c>
      <c r="S51" s="46">
        <f t="shared" si="24"/>
        <v>24.5</v>
      </c>
      <c r="T51" s="46">
        <f t="shared" si="24"/>
        <v>15.925000000000001</v>
      </c>
      <c r="U51" s="47">
        <f t="shared" si="6"/>
        <v>3.0425944111791705</v>
      </c>
      <c r="V51" s="44">
        <v>7</v>
      </c>
      <c r="W51" s="45">
        <f t="shared" si="7"/>
        <v>4.55</v>
      </c>
      <c r="X51" s="44">
        <v>6.5</v>
      </c>
      <c r="Y51" s="45">
        <f t="shared" si="8"/>
        <v>4.2249999999999996</v>
      </c>
      <c r="Z51" s="44">
        <v>7.5</v>
      </c>
      <c r="AA51" s="45">
        <f t="shared" si="9"/>
        <v>4.875</v>
      </c>
      <c r="AB51" s="46">
        <f t="shared" si="25"/>
        <v>21</v>
      </c>
      <c r="AC51" s="46">
        <f t="shared" si="25"/>
        <v>13.649999999999999</v>
      </c>
      <c r="AD51" s="47">
        <f t="shared" si="10"/>
        <v>2.6079380667250027</v>
      </c>
      <c r="AE51" s="44">
        <v>12</v>
      </c>
      <c r="AF51" s="45">
        <f t="shared" si="11"/>
        <v>7.8</v>
      </c>
      <c r="AG51" s="44">
        <v>6</v>
      </c>
      <c r="AH51" s="45">
        <f t="shared" si="12"/>
        <v>3.9</v>
      </c>
      <c r="AI51" s="44">
        <v>9.5</v>
      </c>
      <c r="AJ51" s="45">
        <f t="shared" si="13"/>
        <v>6.1749999999999998</v>
      </c>
      <c r="AK51" s="46">
        <f t="shared" si="26"/>
        <v>27.5</v>
      </c>
      <c r="AL51" s="46">
        <f t="shared" si="26"/>
        <v>17.875</v>
      </c>
      <c r="AM51" s="47">
        <f t="shared" si="14"/>
        <v>3.415156992139885</v>
      </c>
      <c r="AN51" s="48">
        <f t="shared" si="15"/>
        <v>91.5</v>
      </c>
      <c r="AO51" s="45">
        <f t="shared" si="16"/>
        <v>59.475000000000001</v>
      </c>
      <c r="AP51" s="49">
        <f t="shared" si="27"/>
        <v>12.025</v>
      </c>
      <c r="AQ51" s="50">
        <f t="shared" si="27"/>
        <v>2.2974692492577407</v>
      </c>
      <c r="AR51" s="51">
        <f t="shared" si="28"/>
        <v>27.950000000000003</v>
      </c>
      <c r="AS51" s="52">
        <f t="shared" si="28"/>
        <v>5.3400636604369112</v>
      </c>
      <c r="AT51" s="49">
        <f t="shared" si="29"/>
        <v>41.6</v>
      </c>
      <c r="AU51" s="50">
        <f t="shared" si="29"/>
        <v>7.9480017271619143</v>
      </c>
      <c r="AV51" s="51">
        <f t="shared" si="30"/>
        <v>59.475000000000001</v>
      </c>
      <c r="AW51" s="52">
        <f t="shared" si="31"/>
        <v>11.363158719301797</v>
      </c>
      <c r="AX51" s="53">
        <f t="shared" si="32"/>
        <v>72.284999999999997</v>
      </c>
      <c r="AY51" s="54">
        <f t="shared" si="17"/>
        <v>13.810608289612956</v>
      </c>
      <c r="AZ51" s="55">
        <f t="shared" si="33"/>
        <v>65.88</v>
      </c>
      <c r="BA51" s="56">
        <f t="shared" si="18"/>
        <v>12.586883504457376</v>
      </c>
      <c r="BB51" s="57">
        <f t="shared" si="34"/>
        <v>59.475000000000001</v>
      </c>
      <c r="BC51" s="58">
        <f t="shared" si="19"/>
        <v>11.363158719301799</v>
      </c>
      <c r="BD51" s="53">
        <f t="shared" si="35"/>
        <v>53.069999999999993</v>
      </c>
      <c r="BE51" s="54">
        <f t="shared" si="20"/>
        <v>10.13943393414622</v>
      </c>
      <c r="BF51" s="55">
        <f t="shared" si="36"/>
        <v>46.664999999999999</v>
      </c>
      <c r="BG51" s="56">
        <f t="shared" si="21"/>
        <v>8.9157091489906417</v>
      </c>
    </row>
    <row r="52" spans="1:59" ht="21.75" x14ac:dyDescent="0.5">
      <c r="A52" s="41" t="s">
        <v>104</v>
      </c>
      <c r="B52" s="42">
        <v>1306993</v>
      </c>
      <c r="C52" s="43">
        <v>7</v>
      </c>
      <c r="D52" s="44">
        <v>32.5</v>
      </c>
      <c r="E52" s="45">
        <f t="shared" si="0"/>
        <v>21.125</v>
      </c>
      <c r="F52" s="44">
        <v>32.5</v>
      </c>
      <c r="G52" s="45">
        <f t="shared" si="1"/>
        <v>21.125</v>
      </c>
      <c r="H52" s="44">
        <v>32</v>
      </c>
      <c r="I52" s="45">
        <f t="shared" si="2"/>
        <v>20.8</v>
      </c>
      <c r="J52" s="46">
        <f t="shared" si="22"/>
        <v>97</v>
      </c>
      <c r="K52" s="46">
        <f t="shared" si="22"/>
        <v>63.05</v>
      </c>
      <c r="L52" s="47">
        <f t="shared" si="3"/>
        <v>4.8240503200858758</v>
      </c>
      <c r="M52" s="44">
        <v>36.5</v>
      </c>
      <c r="N52" s="45">
        <f t="shared" si="23"/>
        <v>23.725000000000001</v>
      </c>
      <c r="O52" s="44">
        <v>27</v>
      </c>
      <c r="P52" s="45">
        <f t="shared" si="4"/>
        <v>17.55</v>
      </c>
      <c r="Q52" s="44">
        <v>28</v>
      </c>
      <c r="R52" s="45">
        <f t="shared" si="5"/>
        <v>18.2</v>
      </c>
      <c r="S52" s="46">
        <f t="shared" si="24"/>
        <v>91.5</v>
      </c>
      <c r="T52" s="46">
        <f t="shared" si="24"/>
        <v>59.475000000000009</v>
      </c>
      <c r="U52" s="47">
        <f t="shared" si="6"/>
        <v>4.5505216936892552</v>
      </c>
      <c r="V52" s="44">
        <v>34</v>
      </c>
      <c r="W52" s="45">
        <f t="shared" si="7"/>
        <v>22.1</v>
      </c>
      <c r="X52" s="44">
        <v>32.5</v>
      </c>
      <c r="Y52" s="45">
        <f t="shared" si="8"/>
        <v>21.125</v>
      </c>
      <c r="Z52" s="44">
        <v>26</v>
      </c>
      <c r="AA52" s="45">
        <f t="shared" si="9"/>
        <v>16.899999999999999</v>
      </c>
      <c r="AB52" s="46">
        <f t="shared" si="25"/>
        <v>92.5</v>
      </c>
      <c r="AC52" s="46">
        <f t="shared" si="25"/>
        <v>60.125</v>
      </c>
      <c r="AD52" s="47">
        <f t="shared" si="10"/>
        <v>4.6002541712159131</v>
      </c>
      <c r="AE52" s="44">
        <v>24.5</v>
      </c>
      <c r="AF52" s="45">
        <f t="shared" si="11"/>
        <v>15.925000000000001</v>
      </c>
      <c r="AG52" s="44">
        <v>23.5</v>
      </c>
      <c r="AH52" s="45">
        <f t="shared" si="12"/>
        <v>15.275</v>
      </c>
      <c r="AI52" s="44">
        <v>18.5</v>
      </c>
      <c r="AJ52" s="45">
        <f t="shared" si="13"/>
        <v>12.025</v>
      </c>
      <c r="AK52" s="46">
        <f t="shared" si="26"/>
        <v>66.5</v>
      </c>
      <c r="AL52" s="46">
        <f t="shared" si="26"/>
        <v>43.225000000000001</v>
      </c>
      <c r="AM52" s="47">
        <f t="shared" si="14"/>
        <v>3.3072097555227917</v>
      </c>
      <c r="AN52" s="48">
        <f t="shared" si="15"/>
        <v>347.5</v>
      </c>
      <c r="AO52" s="45">
        <f t="shared" si="16"/>
        <v>225.875</v>
      </c>
      <c r="AP52" s="49">
        <f t="shared" si="27"/>
        <v>63.05</v>
      </c>
      <c r="AQ52" s="50">
        <f t="shared" si="27"/>
        <v>4.8240503200858758</v>
      </c>
      <c r="AR52" s="51">
        <f t="shared" si="28"/>
        <v>122.52500000000001</v>
      </c>
      <c r="AS52" s="52">
        <f t="shared" si="28"/>
        <v>9.3745720137751309</v>
      </c>
      <c r="AT52" s="49">
        <f t="shared" si="29"/>
        <v>182.65</v>
      </c>
      <c r="AU52" s="50">
        <f t="shared" si="29"/>
        <v>13.974826184991043</v>
      </c>
      <c r="AV52" s="51">
        <f t="shared" si="30"/>
        <v>225.875</v>
      </c>
      <c r="AW52" s="52">
        <f t="shared" si="31"/>
        <v>17.28203594051384</v>
      </c>
      <c r="AX52" s="53">
        <f t="shared" si="32"/>
        <v>274.52500000000003</v>
      </c>
      <c r="AY52" s="54">
        <f t="shared" si="17"/>
        <v>21.00432060462451</v>
      </c>
      <c r="AZ52" s="55">
        <f t="shared" si="33"/>
        <v>250.2</v>
      </c>
      <c r="BA52" s="56">
        <f t="shared" si="18"/>
        <v>19.14317827256917</v>
      </c>
      <c r="BB52" s="57">
        <f t="shared" si="34"/>
        <v>225.875</v>
      </c>
      <c r="BC52" s="58">
        <f t="shared" si="19"/>
        <v>17.282035940513836</v>
      </c>
      <c r="BD52" s="53">
        <f t="shared" si="35"/>
        <v>201.54999999999998</v>
      </c>
      <c r="BE52" s="54">
        <f t="shared" si="20"/>
        <v>15.420893608458497</v>
      </c>
      <c r="BF52" s="55">
        <f t="shared" si="36"/>
        <v>177.22499999999999</v>
      </c>
      <c r="BG52" s="56">
        <f t="shared" si="21"/>
        <v>13.559751276403164</v>
      </c>
    </row>
    <row r="53" spans="1:59" ht="21.75" x14ac:dyDescent="0.5">
      <c r="A53" s="41" t="s">
        <v>105</v>
      </c>
      <c r="B53" s="42">
        <v>176278</v>
      </c>
      <c r="C53" s="43">
        <v>11</v>
      </c>
      <c r="D53" s="44">
        <v>4</v>
      </c>
      <c r="E53" s="45">
        <f t="shared" si="0"/>
        <v>2.6</v>
      </c>
      <c r="F53" s="44">
        <v>6</v>
      </c>
      <c r="G53" s="45">
        <f t="shared" si="1"/>
        <v>3.9</v>
      </c>
      <c r="H53" s="44">
        <v>2.5</v>
      </c>
      <c r="I53" s="45">
        <f t="shared" si="2"/>
        <v>1.625</v>
      </c>
      <c r="J53" s="46">
        <f t="shared" si="22"/>
        <v>12.5</v>
      </c>
      <c r="K53" s="46">
        <f t="shared" si="22"/>
        <v>8.125</v>
      </c>
      <c r="L53" s="47">
        <f t="shared" si="3"/>
        <v>4.6091968368145775</v>
      </c>
      <c r="M53" s="44">
        <v>4</v>
      </c>
      <c r="N53" s="45">
        <f t="shared" si="23"/>
        <v>2.6</v>
      </c>
      <c r="O53" s="44">
        <v>4</v>
      </c>
      <c r="P53" s="45">
        <f t="shared" si="4"/>
        <v>2.6</v>
      </c>
      <c r="Q53" s="44">
        <v>4.5</v>
      </c>
      <c r="R53" s="45">
        <f t="shared" si="5"/>
        <v>2.9249999999999998</v>
      </c>
      <c r="S53" s="46">
        <f t="shared" si="24"/>
        <v>12.5</v>
      </c>
      <c r="T53" s="46">
        <f t="shared" si="24"/>
        <v>8.125</v>
      </c>
      <c r="U53" s="47">
        <f t="shared" si="6"/>
        <v>4.6091968368145775</v>
      </c>
      <c r="V53" s="44">
        <v>4.5</v>
      </c>
      <c r="W53" s="45">
        <f t="shared" si="7"/>
        <v>2.9249999999999998</v>
      </c>
      <c r="X53" s="44">
        <v>5.5</v>
      </c>
      <c r="Y53" s="45">
        <f t="shared" si="8"/>
        <v>3.5750000000000002</v>
      </c>
      <c r="Z53" s="44">
        <v>3</v>
      </c>
      <c r="AA53" s="45">
        <f t="shared" si="9"/>
        <v>1.95</v>
      </c>
      <c r="AB53" s="46">
        <f t="shared" si="25"/>
        <v>13</v>
      </c>
      <c r="AC53" s="46">
        <f t="shared" si="25"/>
        <v>8.4499999999999993</v>
      </c>
      <c r="AD53" s="47">
        <f t="shared" si="10"/>
        <v>4.7935647102871597</v>
      </c>
      <c r="AE53" s="44">
        <v>4</v>
      </c>
      <c r="AF53" s="45">
        <f t="shared" si="11"/>
        <v>2.6</v>
      </c>
      <c r="AG53" s="44">
        <v>4</v>
      </c>
      <c r="AH53" s="45">
        <f t="shared" si="12"/>
        <v>2.6</v>
      </c>
      <c r="AI53" s="44">
        <v>1.5</v>
      </c>
      <c r="AJ53" s="45">
        <f t="shared" si="13"/>
        <v>0.97499999999999998</v>
      </c>
      <c r="AK53" s="46">
        <f t="shared" si="26"/>
        <v>9.5</v>
      </c>
      <c r="AL53" s="46">
        <f t="shared" si="26"/>
        <v>6.1749999999999998</v>
      </c>
      <c r="AM53" s="47">
        <f t="shared" si="14"/>
        <v>3.502989595979078</v>
      </c>
      <c r="AN53" s="48">
        <f t="shared" si="15"/>
        <v>47.5</v>
      </c>
      <c r="AO53" s="45">
        <f t="shared" si="16"/>
        <v>30.875</v>
      </c>
      <c r="AP53" s="49">
        <f t="shared" si="27"/>
        <v>8.125</v>
      </c>
      <c r="AQ53" s="50">
        <f t="shared" si="27"/>
        <v>4.6091968368145775</v>
      </c>
      <c r="AR53" s="51">
        <f t="shared" si="28"/>
        <v>16.25</v>
      </c>
      <c r="AS53" s="52">
        <f t="shared" si="28"/>
        <v>9.218393673629155</v>
      </c>
      <c r="AT53" s="49">
        <f t="shared" si="29"/>
        <v>24.7</v>
      </c>
      <c r="AU53" s="50">
        <f t="shared" si="29"/>
        <v>14.011958383916314</v>
      </c>
      <c r="AV53" s="51">
        <f t="shared" si="30"/>
        <v>30.875</v>
      </c>
      <c r="AW53" s="52">
        <f t="shared" si="31"/>
        <v>17.514947979895396</v>
      </c>
      <c r="AX53" s="53">
        <f t="shared" si="32"/>
        <v>37.524999999999999</v>
      </c>
      <c r="AY53" s="54">
        <f t="shared" si="17"/>
        <v>21.287398314026706</v>
      </c>
      <c r="AZ53" s="55">
        <f t="shared" si="33"/>
        <v>34.199999999999996</v>
      </c>
      <c r="BA53" s="56">
        <f t="shared" si="18"/>
        <v>19.40117314696105</v>
      </c>
      <c r="BB53" s="57">
        <f t="shared" si="34"/>
        <v>30.875</v>
      </c>
      <c r="BC53" s="58">
        <f t="shared" si="19"/>
        <v>17.514947979895393</v>
      </c>
      <c r="BD53" s="53">
        <f t="shared" si="35"/>
        <v>27.549999999999997</v>
      </c>
      <c r="BE53" s="54">
        <f t="shared" si="20"/>
        <v>15.628722812829732</v>
      </c>
      <c r="BF53" s="55">
        <f t="shared" si="36"/>
        <v>24.225000000000001</v>
      </c>
      <c r="BG53" s="56">
        <f t="shared" si="21"/>
        <v>13.742497645764077</v>
      </c>
    </row>
    <row r="54" spans="1:59" ht="21.75" x14ac:dyDescent="0.5">
      <c r="A54" s="41" t="s">
        <v>106</v>
      </c>
      <c r="B54" s="42">
        <v>700069</v>
      </c>
      <c r="C54" s="43">
        <v>6</v>
      </c>
      <c r="D54" s="44">
        <v>34.5</v>
      </c>
      <c r="E54" s="45">
        <f t="shared" si="0"/>
        <v>22.425000000000001</v>
      </c>
      <c r="F54" s="44">
        <v>36.5</v>
      </c>
      <c r="G54" s="45">
        <f t="shared" si="1"/>
        <v>23.725000000000001</v>
      </c>
      <c r="H54" s="44">
        <v>41.5</v>
      </c>
      <c r="I54" s="45">
        <f t="shared" si="2"/>
        <v>26.975000000000001</v>
      </c>
      <c r="J54" s="46">
        <f t="shared" si="22"/>
        <v>112.5</v>
      </c>
      <c r="K54" s="46">
        <f t="shared" si="22"/>
        <v>73.125</v>
      </c>
      <c r="L54" s="47">
        <f t="shared" si="3"/>
        <v>10.445398953531724</v>
      </c>
      <c r="M54" s="44">
        <v>47.5</v>
      </c>
      <c r="N54" s="45">
        <f t="shared" si="23"/>
        <v>30.875</v>
      </c>
      <c r="O54" s="44">
        <v>33</v>
      </c>
      <c r="P54" s="45">
        <f t="shared" si="4"/>
        <v>21.45</v>
      </c>
      <c r="Q54" s="44">
        <v>43</v>
      </c>
      <c r="R54" s="45">
        <f t="shared" si="5"/>
        <v>27.95</v>
      </c>
      <c r="S54" s="46">
        <f t="shared" si="24"/>
        <v>123.5</v>
      </c>
      <c r="T54" s="46">
        <f t="shared" si="24"/>
        <v>80.275000000000006</v>
      </c>
      <c r="U54" s="47">
        <f t="shared" si="6"/>
        <v>11.466726851210382</v>
      </c>
      <c r="V54" s="44">
        <v>41</v>
      </c>
      <c r="W54" s="45">
        <f t="shared" si="7"/>
        <v>26.65</v>
      </c>
      <c r="X54" s="44">
        <v>42.5</v>
      </c>
      <c r="Y54" s="45">
        <f t="shared" si="8"/>
        <v>27.625</v>
      </c>
      <c r="Z54" s="44">
        <v>32.5</v>
      </c>
      <c r="AA54" s="45">
        <f t="shared" si="9"/>
        <v>21.125</v>
      </c>
      <c r="AB54" s="46">
        <f t="shared" si="25"/>
        <v>116</v>
      </c>
      <c r="AC54" s="46">
        <f t="shared" si="25"/>
        <v>75.400000000000006</v>
      </c>
      <c r="AD54" s="47">
        <f t="shared" si="10"/>
        <v>10.770366920974935</v>
      </c>
      <c r="AE54" s="44">
        <v>37.5</v>
      </c>
      <c r="AF54" s="45">
        <f t="shared" si="11"/>
        <v>24.375</v>
      </c>
      <c r="AG54" s="44">
        <v>39</v>
      </c>
      <c r="AH54" s="45">
        <f t="shared" si="12"/>
        <v>25.35</v>
      </c>
      <c r="AI54" s="44">
        <v>33</v>
      </c>
      <c r="AJ54" s="45">
        <f t="shared" si="13"/>
        <v>21.45</v>
      </c>
      <c r="AK54" s="46">
        <f t="shared" si="26"/>
        <v>109.5</v>
      </c>
      <c r="AL54" s="46">
        <f t="shared" si="26"/>
        <v>71.174999999999997</v>
      </c>
      <c r="AM54" s="47">
        <f t="shared" si="14"/>
        <v>10.166854981437544</v>
      </c>
      <c r="AN54" s="48">
        <f t="shared" si="15"/>
        <v>461.5</v>
      </c>
      <c r="AO54" s="45">
        <f t="shared" si="16"/>
        <v>299.97500000000002</v>
      </c>
      <c r="AP54" s="49">
        <f t="shared" si="27"/>
        <v>73.125</v>
      </c>
      <c r="AQ54" s="50">
        <f t="shared" si="27"/>
        <v>10.445398953531724</v>
      </c>
      <c r="AR54" s="51">
        <f t="shared" si="28"/>
        <v>153.4</v>
      </c>
      <c r="AS54" s="52">
        <f t="shared" si="28"/>
        <v>21.912125804742104</v>
      </c>
      <c r="AT54" s="49">
        <f t="shared" si="29"/>
        <v>228.8</v>
      </c>
      <c r="AU54" s="50">
        <f t="shared" si="29"/>
        <v>32.68249272571704</v>
      </c>
      <c r="AV54" s="51">
        <f t="shared" si="30"/>
        <v>299.97500000000002</v>
      </c>
      <c r="AW54" s="52">
        <f t="shared" si="31"/>
        <v>42.849347707154585</v>
      </c>
      <c r="AX54" s="53">
        <f t="shared" si="32"/>
        <v>364.58500000000004</v>
      </c>
      <c r="AY54" s="54">
        <f t="shared" si="17"/>
        <v>52.078437982541729</v>
      </c>
      <c r="AZ54" s="55">
        <f t="shared" si="33"/>
        <v>332.28</v>
      </c>
      <c r="BA54" s="56">
        <f t="shared" si="18"/>
        <v>47.463892844848147</v>
      </c>
      <c r="BB54" s="57">
        <f t="shared" si="34"/>
        <v>299.97500000000002</v>
      </c>
      <c r="BC54" s="58">
        <f t="shared" si="19"/>
        <v>42.849347707154585</v>
      </c>
      <c r="BD54" s="53">
        <f t="shared" si="35"/>
        <v>267.66999999999996</v>
      </c>
      <c r="BE54" s="54">
        <f t="shared" si="20"/>
        <v>38.234802569461003</v>
      </c>
      <c r="BF54" s="55">
        <f t="shared" si="36"/>
        <v>235.36500000000001</v>
      </c>
      <c r="BG54" s="56">
        <f t="shared" si="21"/>
        <v>33.620257431767442</v>
      </c>
    </row>
    <row r="55" spans="1:59" ht="21.75" x14ac:dyDescent="0.5">
      <c r="A55" s="41" t="s">
        <v>107</v>
      </c>
      <c r="B55" s="42">
        <v>846329</v>
      </c>
      <c r="C55" s="43">
        <v>5</v>
      </c>
      <c r="D55" s="44">
        <v>29</v>
      </c>
      <c r="E55" s="45">
        <f t="shared" si="0"/>
        <v>18.850000000000001</v>
      </c>
      <c r="F55" s="44">
        <v>30.5</v>
      </c>
      <c r="G55" s="45">
        <f t="shared" si="1"/>
        <v>19.824999999999999</v>
      </c>
      <c r="H55" s="44">
        <v>31</v>
      </c>
      <c r="I55" s="45">
        <f t="shared" si="2"/>
        <v>20.149999999999999</v>
      </c>
      <c r="J55" s="46">
        <f t="shared" si="22"/>
        <v>90.5</v>
      </c>
      <c r="K55" s="46">
        <f t="shared" si="22"/>
        <v>58.824999999999996</v>
      </c>
      <c r="L55" s="47">
        <f t="shared" si="3"/>
        <v>6.9506066789629095</v>
      </c>
      <c r="M55" s="44">
        <v>31</v>
      </c>
      <c r="N55" s="45">
        <f t="shared" si="23"/>
        <v>20.149999999999999</v>
      </c>
      <c r="O55" s="44">
        <v>27</v>
      </c>
      <c r="P55" s="45">
        <f t="shared" si="4"/>
        <v>17.55</v>
      </c>
      <c r="Q55" s="44">
        <v>30</v>
      </c>
      <c r="R55" s="45">
        <f t="shared" si="5"/>
        <v>19.5</v>
      </c>
      <c r="S55" s="46">
        <f t="shared" si="24"/>
        <v>88</v>
      </c>
      <c r="T55" s="46">
        <f t="shared" si="24"/>
        <v>57.2</v>
      </c>
      <c r="U55" s="47">
        <f t="shared" si="6"/>
        <v>6.7586009695992937</v>
      </c>
      <c r="V55" s="44">
        <v>30</v>
      </c>
      <c r="W55" s="45">
        <f t="shared" si="7"/>
        <v>19.5</v>
      </c>
      <c r="X55" s="44">
        <v>26.5</v>
      </c>
      <c r="Y55" s="45">
        <f t="shared" si="8"/>
        <v>17.225000000000001</v>
      </c>
      <c r="Z55" s="44">
        <v>24</v>
      </c>
      <c r="AA55" s="45">
        <f t="shared" si="9"/>
        <v>15.6</v>
      </c>
      <c r="AB55" s="46">
        <f t="shared" si="25"/>
        <v>80.5</v>
      </c>
      <c r="AC55" s="46">
        <f t="shared" si="25"/>
        <v>52.325000000000003</v>
      </c>
      <c r="AD55" s="47">
        <f t="shared" si="10"/>
        <v>6.1825838415084444</v>
      </c>
      <c r="AE55" s="44">
        <v>24.5</v>
      </c>
      <c r="AF55" s="45">
        <f t="shared" si="11"/>
        <v>15.925000000000001</v>
      </c>
      <c r="AG55" s="44">
        <v>26</v>
      </c>
      <c r="AH55" s="45">
        <f t="shared" si="12"/>
        <v>16.899999999999999</v>
      </c>
      <c r="AI55" s="44">
        <v>23.5</v>
      </c>
      <c r="AJ55" s="45">
        <f t="shared" si="13"/>
        <v>15.275</v>
      </c>
      <c r="AK55" s="46">
        <f t="shared" si="26"/>
        <v>74</v>
      </c>
      <c r="AL55" s="46">
        <f t="shared" si="26"/>
        <v>48.1</v>
      </c>
      <c r="AM55" s="47">
        <f t="shared" si="14"/>
        <v>5.6833689971630417</v>
      </c>
      <c r="AN55" s="48">
        <f t="shared" si="15"/>
        <v>333</v>
      </c>
      <c r="AO55" s="45">
        <f t="shared" si="16"/>
        <v>216.45</v>
      </c>
      <c r="AP55" s="49">
        <f t="shared" si="27"/>
        <v>58.824999999999996</v>
      </c>
      <c r="AQ55" s="50">
        <f t="shared" si="27"/>
        <v>6.9506066789629095</v>
      </c>
      <c r="AR55" s="51">
        <f t="shared" si="28"/>
        <v>116.02500000000001</v>
      </c>
      <c r="AS55" s="52">
        <f t="shared" si="28"/>
        <v>13.709207648562202</v>
      </c>
      <c r="AT55" s="49">
        <f t="shared" si="29"/>
        <v>168.35</v>
      </c>
      <c r="AU55" s="50">
        <f t="shared" si="29"/>
        <v>19.891791490070649</v>
      </c>
      <c r="AV55" s="51">
        <f t="shared" si="30"/>
        <v>216.45</v>
      </c>
      <c r="AW55" s="52">
        <f t="shared" si="31"/>
        <v>25.575160487233688</v>
      </c>
      <c r="AX55" s="53">
        <f t="shared" si="32"/>
        <v>263.07</v>
      </c>
      <c r="AY55" s="54">
        <f t="shared" si="17"/>
        <v>31.083656592176329</v>
      </c>
      <c r="AZ55" s="55">
        <f t="shared" si="33"/>
        <v>239.76</v>
      </c>
      <c r="BA55" s="56">
        <f t="shared" si="18"/>
        <v>28.329408539705007</v>
      </c>
      <c r="BB55" s="57">
        <f t="shared" si="34"/>
        <v>216.45000000000002</v>
      </c>
      <c r="BC55" s="58">
        <f t="shared" si="19"/>
        <v>25.575160487233692</v>
      </c>
      <c r="BD55" s="53">
        <f t="shared" si="35"/>
        <v>193.14</v>
      </c>
      <c r="BE55" s="54">
        <f t="shared" si="20"/>
        <v>22.820912434762366</v>
      </c>
      <c r="BF55" s="55">
        <f t="shared" si="36"/>
        <v>169.83</v>
      </c>
      <c r="BG55" s="56">
        <f t="shared" si="21"/>
        <v>20.066664382291048</v>
      </c>
    </row>
    <row r="56" spans="1:59" ht="21.75" x14ac:dyDescent="0.5">
      <c r="A56" s="41" t="s">
        <v>108</v>
      </c>
      <c r="B56" s="42">
        <v>756166</v>
      </c>
      <c r="C56" s="43">
        <v>4</v>
      </c>
      <c r="D56" s="44">
        <v>22.5</v>
      </c>
      <c r="E56" s="45">
        <f t="shared" si="0"/>
        <v>14.625</v>
      </c>
      <c r="F56" s="44">
        <v>28.5</v>
      </c>
      <c r="G56" s="45">
        <f t="shared" si="1"/>
        <v>18.524999999999999</v>
      </c>
      <c r="H56" s="44">
        <v>34.5</v>
      </c>
      <c r="I56" s="45">
        <f t="shared" si="2"/>
        <v>22.425000000000001</v>
      </c>
      <c r="J56" s="46">
        <f t="shared" si="22"/>
        <v>85.5</v>
      </c>
      <c r="K56" s="46">
        <f t="shared" si="22"/>
        <v>55.575000000000003</v>
      </c>
      <c r="L56" s="47">
        <f t="shared" si="3"/>
        <v>7.3495766802527491</v>
      </c>
      <c r="M56" s="44">
        <v>29.5</v>
      </c>
      <c r="N56" s="45">
        <f t="shared" si="23"/>
        <v>19.175000000000001</v>
      </c>
      <c r="O56" s="44">
        <v>32.5</v>
      </c>
      <c r="P56" s="45">
        <f t="shared" si="4"/>
        <v>21.125</v>
      </c>
      <c r="Q56" s="44">
        <v>29.5</v>
      </c>
      <c r="R56" s="45">
        <f t="shared" si="5"/>
        <v>19.175000000000001</v>
      </c>
      <c r="S56" s="46">
        <f t="shared" si="24"/>
        <v>91.5</v>
      </c>
      <c r="T56" s="46">
        <f t="shared" si="24"/>
        <v>59.474999999999994</v>
      </c>
      <c r="U56" s="47">
        <f t="shared" si="6"/>
        <v>7.8653364472880281</v>
      </c>
      <c r="V56" s="44">
        <v>27.5</v>
      </c>
      <c r="W56" s="45">
        <f t="shared" si="7"/>
        <v>17.875</v>
      </c>
      <c r="X56" s="44">
        <v>22</v>
      </c>
      <c r="Y56" s="45">
        <f t="shared" si="8"/>
        <v>14.3</v>
      </c>
      <c r="Z56" s="44">
        <v>21</v>
      </c>
      <c r="AA56" s="45">
        <f t="shared" si="9"/>
        <v>13.65</v>
      </c>
      <c r="AB56" s="46">
        <f t="shared" si="25"/>
        <v>70.5</v>
      </c>
      <c r="AC56" s="46">
        <f t="shared" si="25"/>
        <v>45.824999999999996</v>
      </c>
      <c r="AD56" s="47">
        <f t="shared" si="10"/>
        <v>6.0601772626645465</v>
      </c>
      <c r="AE56" s="44">
        <v>27.5</v>
      </c>
      <c r="AF56" s="45">
        <f t="shared" si="11"/>
        <v>17.875</v>
      </c>
      <c r="AG56" s="44">
        <v>24.5</v>
      </c>
      <c r="AH56" s="45">
        <f t="shared" si="12"/>
        <v>15.925000000000001</v>
      </c>
      <c r="AI56" s="44">
        <v>25.5</v>
      </c>
      <c r="AJ56" s="45">
        <f t="shared" si="13"/>
        <v>16.574999999999999</v>
      </c>
      <c r="AK56" s="46">
        <f t="shared" si="26"/>
        <v>77.5</v>
      </c>
      <c r="AL56" s="46">
        <f t="shared" si="26"/>
        <v>50.375</v>
      </c>
      <c r="AM56" s="47">
        <f t="shared" si="14"/>
        <v>6.6618969908723749</v>
      </c>
      <c r="AN56" s="48">
        <f t="shared" si="15"/>
        <v>325</v>
      </c>
      <c r="AO56" s="45">
        <f t="shared" si="16"/>
        <v>211.25</v>
      </c>
      <c r="AP56" s="49">
        <f t="shared" si="27"/>
        <v>55.575000000000003</v>
      </c>
      <c r="AQ56" s="50">
        <f t="shared" si="27"/>
        <v>7.3495766802527491</v>
      </c>
      <c r="AR56" s="51">
        <f t="shared" si="28"/>
        <v>115.05</v>
      </c>
      <c r="AS56" s="52">
        <f t="shared" si="28"/>
        <v>15.214913127540777</v>
      </c>
      <c r="AT56" s="49">
        <f t="shared" si="29"/>
        <v>160.875</v>
      </c>
      <c r="AU56" s="50">
        <f t="shared" si="29"/>
        <v>21.275090390205325</v>
      </c>
      <c r="AV56" s="51">
        <f t="shared" si="30"/>
        <v>211.25</v>
      </c>
      <c r="AW56" s="52">
        <f t="shared" si="31"/>
        <v>27.936987381077699</v>
      </c>
      <c r="AX56" s="53">
        <f t="shared" si="32"/>
        <v>256.75</v>
      </c>
      <c r="AY56" s="54">
        <f t="shared" si="17"/>
        <v>33.954184663155971</v>
      </c>
      <c r="AZ56" s="55">
        <f t="shared" si="33"/>
        <v>234</v>
      </c>
      <c r="BA56" s="56">
        <f t="shared" si="18"/>
        <v>30.945586022116839</v>
      </c>
      <c r="BB56" s="57">
        <f t="shared" si="34"/>
        <v>211.25</v>
      </c>
      <c r="BC56" s="58">
        <f t="shared" si="19"/>
        <v>27.936987381077699</v>
      </c>
      <c r="BD56" s="53">
        <f t="shared" si="35"/>
        <v>188.5</v>
      </c>
      <c r="BE56" s="54">
        <f t="shared" si="20"/>
        <v>24.928388740038564</v>
      </c>
      <c r="BF56" s="55">
        <f t="shared" si="36"/>
        <v>165.75</v>
      </c>
      <c r="BG56" s="56">
        <f t="shared" si="21"/>
        <v>21.919790098999425</v>
      </c>
    </row>
    <row r="57" spans="1:59" ht="21.75" x14ac:dyDescent="0.5">
      <c r="A57" s="41" t="s">
        <v>109</v>
      </c>
      <c r="B57" s="42">
        <v>745121</v>
      </c>
      <c r="C57" s="43">
        <v>1</v>
      </c>
      <c r="D57" s="44">
        <v>23</v>
      </c>
      <c r="E57" s="45">
        <f t="shared" si="0"/>
        <v>14.95</v>
      </c>
      <c r="F57" s="44">
        <v>23.5</v>
      </c>
      <c r="G57" s="45">
        <f t="shared" si="1"/>
        <v>15.275</v>
      </c>
      <c r="H57" s="44">
        <v>27.5</v>
      </c>
      <c r="I57" s="45">
        <f t="shared" si="2"/>
        <v>17.875</v>
      </c>
      <c r="J57" s="46">
        <f t="shared" si="22"/>
        <v>74</v>
      </c>
      <c r="K57" s="46">
        <f t="shared" si="22"/>
        <v>48.1</v>
      </c>
      <c r="L57" s="47">
        <f t="shared" si="3"/>
        <v>6.4553273897796473</v>
      </c>
      <c r="M57" s="44">
        <v>27</v>
      </c>
      <c r="N57" s="45">
        <f t="shared" si="23"/>
        <v>17.55</v>
      </c>
      <c r="O57" s="44">
        <v>23</v>
      </c>
      <c r="P57" s="45">
        <f t="shared" si="4"/>
        <v>14.95</v>
      </c>
      <c r="Q57" s="44">
        <v>27.5</v>
      </c>
      <c r="R57" s="45">
        <f t="shared" si="5"/>
        <v>17.875</v>
      </c>
      <c r="S57" s="46">
        <f t="shared" si="24"/>
        <v>77.5</v>
      </c>
      <c r="T57" s="46">
        <f t="shared" si="24"/>
        <v>50.375</v>
      </c>
      <c r="U57" s="47">
        <f t="shared" si="6"/>
        <v>6.76064692848544</v>
      </c>
      <c r="V57" s="44">
        <v>20</v>
      </c>
      <c r="W57" s="45">
        <f t="shared" si="7"/>
        <v>13</v>
      </c>
      <c r="X57" s="44">
        <v>21</v>
      </c>
      <c r="Y57" s="45">
        <f t="shared" si="8"/>
        <v>13.65</v>
      </c>
      <c r="Z57" s="44">
        <v>19</v>
      </c>
      <c r="AA57" s="45">
        <f t="shared" si="9"/>
        <v>12.35</v>
      </c>
      <c r="AB57" s="46">
        <f t="shared" si="25"/>
        <v>60</v>
      </c>
      <c r="AC57" s="46">
        <f t="shared" si="25"/>
        <v>39</v>
      </c>
      <c r="AD57" s="47">
        <f t="shared" si="10"/>
        <v>5.23404923495647</v>
      </c>
      <c r="AE57" s="44">
        <v>15.5</v>
      </c>
      <c r="AF57" s="45">
        <f t="shared" si="11"/>
        <v>10.074999999999999</v>
      </c>
      <c r="AG57" s="44">
        <v>15</v>
      </c>
      <c r="AH57" s="45">
        <f t="shared" si="12"/>
        <v>9.75</v>
      </c>
      <c r="AI57" s="44">
        <v>20.5</v>
      </c>
      <c r="AJ57" s="45">
        <f t="shared" si="13"/>
        <v>13.324999999999999</v>
      </c>
      <c r="AK57" s="46">
        <f t="shared" si="26"/>
        <v>51</v>
      </c>
      <c r="AL57" s="46">
        <f t="shared" si="26"/>
        <v>33.15</v>
      </c>
      <c r="AM57" s="47">
        <f t="shared" si="14"/>
        <v>4.448941849713</v>
      </c>
      <c r="AN57" s="48">
        <f t="shared" si="15"/>
        <v>262.5</v>
      </c>
      <c r="AO57" s="45">
        <f t="shared" si="16"/>
        <v>170.625</v>
      </c>
      <c r="AP57" s="49">
        <f t="shared" si="27"/>
        <v>48.1</v>
      </c>
      <c r="AQ57" s="50">
        <f t="shared" si="27"/>
        <v>6.4553273897796473</v>
      </c>
      <c r="AR57" s="51">
        <f t="shared" si="28"/>
        <v>98.474999999999994</v>
      </c>
      <c r="AS57" s="52">
        <f t="shared" si="28"/>
        <v>13.215974318265086</v>
      </c>
      <c r="AT57" s="49">
        <f t="shared" si="29"/>
        <v>137.47499999999999</v>
      </c>
      <c r="AU57" s="50">
        <f t="shared" si="29"/>
        <v>18.450023553221556</v>
      </c>
      <c r="AV57" s="51">
        <f t="shared" si="30"/>
        <v>170.625</v>
      </c>
      <c r="AW57" s="52">
        <f t="shared" si="31"/>
        <v>22.898965402934557</v>
      </c>
      <c r="AX57" s="53">
        <f t="shared" si="32"/>
        <v>207.375</v>
      </c>
      <c r="AY57" s="54">
        <f t="shared" si="17"/>
        <v>27.83105025895123</v>
      </c>
      <c r="AZ57" s="55">
        <f t="shared" si="33"/>
        <v>189</v>
      </c>
      <c r="BA57" s="56">
        <f t="shared" si="18"/>
        <v>25.365007830942893</v>
      </c>
      <c r="BB57" s="57">
        <f t="shared" si="34"/>
        <v>170.625</v>
      </c>
      <c r="BC57" s="58">
        <f t="shared" si="19"/>
        <v>22.898965402934557</v>
      </c>
      <c r="BD57" s="53">
        <f t="shared" si="35"/>
        <v>152.25</v>
      </c>
      <c r="BE57" s="54">
        <f t="shared" si="20"/>
        <v>20.432922974926221</v>
      </c>
      <c r="BF57" s="55">
        <f t="shared" si="36"/>
        <v>133.875</v>
      </c>
      <c r="BG57" s="56">
        <f t="shared" si="21"/>
        <v>17.966880546917885</v>
      </c>
    </row>
    <row r="58" spans="1:59" ht="21.75" x14ac:dyDescent="0.5">
      <c r="A58" s="41" t="s">
        <v>110</v>
      </c>
      <c r="B58" s="42">
        <v>403614</v>
      </c>
      <c r="C58" s="43">
        <v>1</v>
      </c>
      <c r="D58" s="44">
        <v>16</v>
      </c>
      <c r="E58" s="45">
        <f t="shared" si="0"/>
        <v>10.4</v>
      </c>
      <c r="F58" s="44">
        <v>13.5</v>
      </c>
      <c r="G58" s="45">
        <f t="shared" si="1"/>
        <v>8.7750000000000004</v>
      </c>
      <c r="H58" s="44">
        <v>20</v>
      </c>
      <c r="I58" s="45">
        <f t="shared" si="2"/>
        <v>13</v>
      </c>
      <c r="J58" s="46">
        <f t="shared" si="22"/>
        <v>49.5</v>
      </c>
      <c r="K58" s="46">
        <f t="shared" si="22"/>
        <v>32.174999999999997</v>
      </c>
      <c r="L58" s="47">
        <f t="shared" si="3"/>
        <v>7.9717254604647012</v>
      </c>
      <c r="M58" s="44">
        <v>13</v>
      </c>
      <c r="N58" s="45">
        <f t="shared" si="23"/>
        <v>8.4499999999999993</v>
      </c>
      <c r="O58" s="44">
        <v>13</v>
      </c>
      <c r="P58" s="45">
        <f t="shared" si="4"/>
        <v>8.4499999999999993</v>
      </c>
      <c r="Q58" s="44">
        <v>18</v>
      </c>
      <c r="R58" s="45">
        <f t="shared" si="5"/>
        <v>11.7</v>
      </c>
      <c r="S58" s="46">
        <f t="shared" si="24"/>
        <v>44</v>
      </c>
      <c r="T58" s="46">
        <f t="shared" si="24"/>
        <v>28.599999999999998</v>
      </c>
      <c r="U58" s="47">
        <f t="shared" si="6"/>
        <v>7.0859781870797338</v>
      </c>
      <c r="V58" s="44">
        <v>15</v>
      </c>
      <c r="W58" s="45">
        <f t="shared" si="7"/>
        <v>9.75</v>
      </c>
      <c r="X58" s="44">
        <v>9</v>
      </c>
      <c r="Y58" s="45">
        <f t="shared" si="8"/>
        <v>5.85</v>
      </c>
      <c r="Z58" s="44">
        <v>14.5</v>
      </c>
      <c r="AA58" s="45">
        <f t="shared" si="9"/>
        <v>9.4250000000000007</v>
      </c>
      <c r="AB58" s="46">
        <f t="shared" si="25"/>
        <v>38.5</v>
      </c>
      <c r="AC58" s="46">
        <f t="shared" si="25"/>
        <v>25.024999999999999</v>
      </c>
      <c r="AD58" s="47">
        <f t="shared" si="10"/>
        <v>6.2002309136947673</v>
      </c>
      <c r="AE58" s="44">
        <v>9.5</v>
      </c>
      <c r="AF58" s="45">
        <f t="shared" si="11"/>
        <v>6.1749999999999998</v>
      </c>
      <c r="AG58" s="44">
        <v>12.5</v>
      </c>
      <c r="AH58" s="45">
        <f t="shared" si="12"/>
        <v>8.125</v>
      </c>
      <c r="AI58" s="44">
        <v>11</v>
      </c>
      <c r="AJ58" s="45">
        <f t="shared" si="13"/>
        <v>7.15</v>
      </c>
      <c r="AK58" s="46">
        <f t="shared" si="26"/>
        <v>33</v>
      </c>
      <c r="AL58" s="46">
        <f t="shared" si="26"/>
        <v>21.450000000000003</v>
      </c>
      <c r="AM58" s="47">
        <f t="shared" si="14"/>
        <v>5.3144836403098017</v>
      </c>
      <c r="AN58" s="48">
        <f t="shared" si="15"/>
        <v>165</v>
      </c>
      <c r="AO58" s="45">
        <f t="shared" si="16"/>
        <v>107.25</v>
      </c>
      <c r="AP58" s="49">
        <f t="shared" si="27"/>
        <v>32.174999999999997</v>
      </c>
      <c r="AQ58" s="50">
        <f t="shared" si="27"/>
        <v>7.9717254604647012</v>
      </c>
      <c r="AR58" s="51">
        <f t="shared" si="28"/>
        <v>60.774999999999991</v>
      </c>
      <c r="AS58" s="52">
        <f t="shared" si="28"/>
        <v>15.057703647544436</v>
      </c>
      <c r="AT58" s="49">
        <f t="shared" si="29"/>
        <v>85.8</v>
      </c>
      <c r="AU58" s="50">
        <f t="shared" si="29"/>
        <v>21.257934561239203</v>
      </c>
      <c r="AV58" s="51">
        <f t="shared" si="30"/>
        <v>107.25</v>
      </c>
      <c r="AW58" s="52">
        <f t="shared" si="31"/>
        <v>26.572418201549009</v>
      </c>
      <c r="AX58" s="53">
        <f t="shared" si="32"/>
        <v>130.35</v>
      </c>
      <c r="AY58" s="54">
        <f t="shared" si="17"/>
        <v>32.295708275728792</v>
      </c>
      <c r="AZ58" s="55">
        <f t="shared" si="33"/>
        <v>118.8</v>
      </c>
      <c r="BA58" s="56">
        <f t="shared" si="18"/>
        <v>29.434063238638895</v>
      </c>
      <c r="BB58" s="57">
        <f t="shared" si="34"/>
        <v>107.25</v>
      </c>
      <c r="BC58" s="58">
        <f t="shared" si="19"/>
        <v>26.572418201549002</v>
      </c>
      <c r="BD58" s="53">
        <f t="shared" si="35"/>
        <v>95.699999999999989</v>
      </c>
      <c r="BE58" s="54">
        <f t="shared" si="20"/>
        <v>23.710773164459109</v>
      </c>
      <c r="BF58" s="55">
        <f t="shared" si="36"/>
        <v>84.15</v>
      </c>
      <c r="BG58" s="56">
        <f t="shared" si="21"/>
        <v>20.849128127369219</v>
      </c>
    </row>
    <row r="59" spans="1:59" ht="21.75" x14ac:dyDescent="0.5">
      <c r="A59" s="60" t="s">
        <v>111</v>
      </c>
      <c r="B59" s="42">
        <v>636772</v>
      </c>
      <c r="C59" s="43">
        <v>8</v>
      </c>
      <c r="D59" s="44">
        <v>14.5</v>
      </c>
      <c r="E59" s="45">
        <f t="shared" si="0"/>
        <v>9.4250000000000007</v>
      </c>
      <c r="F59" s="44">
        <v>17.5</v>
      </c>
      <c r="G59" s="45">
        <f t="shared" si="1"/>
        <v>11.375</v>
      </c>
      <c r="H59" s="44">
        <v>19.5</v>
      </c>
      <c r="I59" s="45">
        <f t="shared" si="2"/>
        <v>12.675000000000001</v>
      </c>
      <c r="J59" s="46">
        <f t="shared" si="22"/>
        <v>51.5</v>
      </c>
      <c r="K59" s="46">
        <f t="shared" si="22"/>
        <v>33.475000000000001</v>
      </c>
      <c r="L59" s="47">
        <f t="shared" si="3"/>
        <v>5.2569836613418932</v>
      </c>
      <c r="M59" s="44">
        <v>21.5</v>
      </c>
      <c r="N59" s="45">
        <f t="shared" si="23"/>
        <v>13.975</v>
      </c>
      <c r="O59" s="44">
        <v>17.5</v>
      </c>
      <c r="P59" s="45">
        <f t="shared" si="4"/>
        <v>11.375</v>
      </c>
      <c r="Q59" s="44">
        <v>20.5</v>
      </c>
      <c r="R59" s="45">
        <f t="shared" si="5"/>
        <v>13.324999999999999</v>
      </c>
      <c r="S59" s="46">
        <f t="shared" si="24"/>
        <v>59.5</v>
      </c>
      <c r="T59" s="46">
        <f t="shared" si="24"/>
        <v>38.674999999999997</v>
      </c>
      <c r="U59" s="47">
        <f t="shared" si="6"/>
        <v>6.073602482521216</v>
      </c>
      <c r="V59" s="44">
        <v>16.5</v>
      </c>
      <c r="W59" s="45">
        <f t="shared" si="7"/>
        <v>10.725</v>
      </c>
      <c r="X59" s="44">
        <v>13.5</v>
      </c>
      <c r="Y59" s="45">
        <f t="shared" si="8"/>
        <v>8.7750000000000004</v>
      </c>
      <c r="Z59" s="44">
        <v>15</v>
      </c>
      <c r="AA59" s="45">
        <f t="shared" si="9"/>
        <v>9.75</v>
      </c>
      <c r="AB59" s="46">
        <f t="shared" si="25"/>
        <v>45</v>
      </c>
      <c r="AC59" s="46">
        <f t="shared" si="25"/>
        <v>29.25</v>
      </c>
      <c r="AD59" s="47">
        <f t="shared" si="10"/>
        <v>4.5934808691336926</v>
      </c>
      <c r="AE59" s="44">
        <v>11</v>
      </c>
      <c r="AF59" s="45">
        <f t="shared" si="11"/>
        <v>7.15</v>
      </c>
      <c r="AG59" s="44">
        <v>10.5</v>
      </c>
      <c r="AH59" s="45">
        <f t="shared" si="12"/>
        <v>6.8250000000000002</v>
      </c>
      <c r="AI59" s="44">
        <v>13</v>
      </c>
      <c r="AJ59" s="45">
        <f t="shared" si="13"/>
        <v>8.4499999999999993</v>
      </c>
      <c r="AK59" s="46">
        <f t="shared" si="26"/>
        <v>34.5</v>
      </c>
      <c r="AL59" s="46">
        <f t="shared" si="26"/>
        <v>22.425000000000001</v>
      </c>
      <c r="AM59" s="47">
        <f t="shared" si="14"/>
        <v>3.5216686663358319</v>
      </c>
      <c r="AN59" s="48">
        <f t="shared" si="15"/>
        <v>190.5</v>
      </c>
      <c r="AO59" s="45">
        <f t="shared" si="16"/>
        <v>123.825</v>
      </c>
      <c r="AP59" s="49">
        <f t="shared" si="27"/>
        <v>33.475000000000001</v>
      </c>
      <c r="AQ59" s="50">
        <f t="shared" si="27"/>
        <v>5.2569836613418932</v>
      </c>
      <c r="AR59" s="51">
        <f t="shared" si="28"/>
        <v>72.150000000000006</v>
      </c>
      <c r="AS59" s="52">
        <f t="shared" si="28"/>
        <v>11.330586143863108</v>
      </c>
      <c r="AT59" s="49">
        <f t="shared" si="29"/>
        <v>101.4</v>
      </c>
      <c r="AU59" s="50">
        <f t="shared" si="29"/>
        <v>15.924067012996803</v>
      </c>
      <c r="AV59" s="51">
        <f t="shared" si="30"/>
        <v>123.82499999999999</v>
      </c>
      <c r="AW59" s="52">
        <f t="shared" si="31"/>
        <v>19.445735679332635</v>
      </c>
      <c r="AX59" s="53">
        <f t="shared" si="32"/>
        <v>150.495</v>
      </c>
      <c r="AY59" s="54">
        <f t="shared" si="17"/>
        <v>23.634047979496586</v>
      </c>
      <c r="AZ59" s="55">
        <f t="shared" si="33"/>
        <v>137.16</v>
      </c>
      <c r="BA59" s="56">
        <f t="shared" si="18"/>
        <v>21.539891829414611</v>
      </c>
      <c r="BB59" s="57">
        <f t="shared" si="34"/>
        <v>123.825</v>
      </c>
      <c r="BC59" s="58">
        <f t="shared" si="19"/>
        <v>19.445735679332635</v>
      </c>
      <c r="BD59" s="53">
        <f t="shared" si="35"/>
        <v>110.49</v>
      </c>
      <c r="BE59" s="54">
        <f t="shared" si="20"/>
        <v>17.351579529250657</v>
      </c>
      <c r="BF59" s="55">
        <f t="shared" si="36"/>
        <v>97.155000000000001</v>
      </c>
      <c r="BG59" s="56">
        <f t="shared" si="21"/>
        <v>15.257423379168682</v>
      </c>
    </row>
    <row r="60" spans="1:59" ht="21.75" x14ac:dyDescent="0.5">
      <c r="A60" s="61" t="s">
        <v>112</v>
      </c>
      <c r="B60" s="42">
        <v>1470137</v>
      </c>
      <c r="C60" s="43">
        <v>10</v>
      </c>
      <c r="D60" s="44">
        <v>18</v>
      </c>
      <c r="E60" s="45">
        <f t="shared" si="0"/>
        <v>11.7</v>
      </c>
      <c r="F60" s="44">
        <v>26.5</v>
      </c>
      <c r="G60" s="45">
        <f t="shared" si="1"/>
        <v>17.225000000000001</v>
      </c>
      <c r="H60" s="44">
        <v>29</v>
      </c>
      <c r="I60" s="45">
        <f t="shared" si="2"/>
        <v>18.850000000000001</v>
      </c>
      <c r="J60" s="46">
        <f t="shared" si="22"/>
        <v>73.5</v>
      </c>
      <c r="K60" s="46">
        <f t="shared" si="22"/>
        <v>47.775000000000006</v>
      </c>
      <c r="L60" s="47">
        <f t="shared" si="3"/>
        <v>3.2496971370695387</v>
      </c>
      <c r="M60" s="44">
        <v>23.5</v>
      </c>
      <c r="N60" s="45">
        <f t="shared" si="23"/>
        <v>15.275</v>
      </c>
      <c r="O60" s="44">
        <v>23</v>
      </c>
      <c r="P60" s="45">
        <f t="shared" si="4"/>
        <v>14.95</v>
      </c>
      <c r="Q60" s="44">
        <v>22</v>
      </c>
      <c r="R60" s="45">
        <f t="shared" si="5"/>
        <v>14.3</v>
      </c>
      <c r="S60" s="46">
        <f t="shared" si="24"/>
        <v>68.5</v>
      </c>
      <c r="T60" s="46">
        <f t="shared" si="24"/>
        <v>44.525000000000006</v>
      </c>
      <c r="U60" s="47">
        <f t="shared" si="6"/>
        <v>3.0286293046158286</v>
      </c>
      <c r="V60" s="44">
        <v>29.5</v>
      </c>
      <c r="W60" s="45">
        <f t="shared" si="7"/>
        <v>19.175000000000001</v>
      </c>
      <c r="X60" s="44">
        <v>22.5</v>
      </c>
      <c r="Y60" s="45">
        <f t="shared" si="8"/>
        <v>14.625</v>
      </c>
      <c r="Z60" s="44">
        <v>21.5</v>
      </c>
      <c r="AA60" s="45">
        <f t="shared" si="9"/>
        <v>13.975</v>
      </c>
      <c r="AB60" s="46">
        <f t="shared" si="25"/>
        <v>73.5</v>
      </c>
      <c r="AC60" s="46">
        <f t="shared" si="25"/>
        <v>47.774999999999999</v>
      </c>
      <c r="AD60" s="47">
        <f t="shared" si="10"/>
        <v>3.2496971370695382</v>
      </c>
      <c r="AE60" s="44">
        <v>13.5</v>
      </c>
      <c r="AF60" s="45">
        <f t="shared" si="11"/>
        <v>8.7750000000000004</v>
      </c>
      <c r="AG60" s="44">
        <v>21.5</v>
      </c>
      <c r="AH60" s="45">
        <f t="shared" si="12"/>
        <v>13.975</v>
      </c>
      <c r="AI60" s="44">
        <v>18.5</v>
      </c>
      <c r="AJ60" s="45">
        <f t="shared" si="13"/>
        <v>12.025</v>
      </c>
      <c r="AK60" s="46">
        <f t="shared" si="26"/>
        <v>53.5</v>
      </c>
      <c r="AL60" s="46">
        <f t="shared" si="26"/>
        <v>34.774999999999999</v>
      </c>
      <c r="AM60" s="47">
        <f t="shared" si="14"/>
        <v>2.3654258072546979</v>
      </c>
      <c r="AN60" s="62">
        <f t="shared" si="15"/>
        <v>269</v>
      </c>
      <c r="AO60" s="45">
        <f t="shared" si="16"/>
        <v>174.85</v>
      </c>
      <c r="AP60" s="49">
        <f t="shared" si="27"/>
        <v>47.775000000000006</v>
      </c>
      <c r="AQ60" s="50">
        <f t="shared" si="27"/>
        <v>3.2496971370695387</v>
      </c>
      <c r="AR60" s="51">
        <f t="shared" si="28"/>
        <v>92.300000000000011</v>
      </c>
      <c r="AS60" s="52">
        <f t="shared" si="28"/>
        <v>6.2783264416853672</v>
      </c>
      <c r="AT60" s="49">
        <f t="shared" si="29"/>
        <v>140.07500000000002</v>
      </c>
      <c r="AU60" s="50">
        <f t="shared" si="29"/>
        <v>9.5280235787549064</v>
      </c>
      <c r="AV60" s="51">
        <f t="shared" si="30"/>
        <v>174.85000000000002</v>
      </c>
      <c r="AW60" s="52">
        <f t="shared" si="31"/>
        <v>11.893449386009603</v>
      </c>
      <c r="AX60" s="53">
        <f t="shared" si="32"/>
        <v>212.51000000000002</v>
      </c>
      <c r="AY60" s="54">
        <f t="shared" si="17"/>
        <v>14.455115407611672</v>
      </c>
      <c r="AZ60" s="55">
        <f t="shared" si="33"/>
        <v>193.68</v>
      </c>
      <c r="BA60" s="56">
        <f t="shared" si="18"/>
        <v>13.174282396810638</v>
      </c>
      <c r="BB60" s="57">
        <f t="shared" si="34"/>
        <v>174.85</v>
      </c>
      <c r="BC60" s="58">
        <f t="shared" si="19"/>
        <v>11.893449386009603</v>
      </c>
      <c r="BD60" s="53">
        <f t="shared" si="35"/>
        <v>156.01999999999998</v>
      </c>
      <c r="BE60" s="54">
        <f t="shared" si="20"/>
        <v>10.612616375208569</v>
      </c>
      <c r="BF60" s="55">
        <f t="shared" si="36"/>
        <v>137.19</v>
      </c>
      <c r="BG60" s="56">
        <f t="shared" si="21"/>
        <v>9.331783364407535</v>
      </c>
    </row>
    <row r="61" spans="1:59" ht="21.75" x14ac:dyDescent="0.5">
      <c r="A61" s="63" t="s">
        <v>113</v>
      </c>
      <c r="B61" s="42">
        <v>1146831</v>
      </c>
      <c r="C61" s="43">
        <v>8</v>
      </c>
      <c r="D61" s="44">
        <v>28.5</v>
      </c>
      <c r="E61" s="45">
        <f t="shared" si="0"/>
        <v>18.524999999999999</v>
      </c>
      <c r="F61" s="44">
        <v>31.5</v>
      </c>
      <c r="G61" s="45">
        <f t="shared" si="1"/>
        <v>20.475000000000001</v>
      </c>
      <c r="H61" s="44">
        <v>38.5</v>
      </c>
      <c r="I61" s="45">
        <f t="shared" si="2"/>
        <v>25.024999999999999</v>
      </c>
      <c r="J61" s="46">
        <f t="shared" si="22"/>
        <v>98.5</v>
      </c>
      <c r="K61" s="46">
        <f t="shared" si="22"/>
        <v>64.025000000000006</v>
      </c>
      <c r="L61" s="47">
        <f t="shared" si="3"/>
        <v>5.582775491768186</v>
      </c>
      <c r="M61" s="44">
        <v>30.5</v>
      </c>
      <c r="N61" s="45">
        <f t="shared" si="23"/>
        <v>19.824999999999999</v>
      </c>
      <c r="O61" s="44">
        <v>29.5</v>
      </c>
      <c r="P61" s="45">
        <f t="shared" si="4"/>
        <v>19.175000000000001</v>
      </c>
      <c r="Q61" s="44">
        <v>24.5</v>
      </c>
      <c r="R61" s="45">
        <f t="shared" si="5"/>
        <v>15.925000000000001</v>
      </c>
      <c r="S61" s="46">
        <f t="shared" si="24"/>
        <v>84.5</v>
      </c>
      <c r="T61" s="46">
        <f t="shared" si="24"/>
        <v>54.924999999999997</v>
      </c>
      <c r="U61" s="47">
        <f t="shared" si="6"/>
        <v>4.7892845589280375</v>
      </c>
      <c r="V61" s="44">
        <v>36</v>
      </c>
      <c r="W61" s="45">
        <f t="shared" si="7"/>
        <v>23.4</v>
      </c>
      <c r="X61" s="44">
        <v>23.5</v>
      </c>
      <c r="Y61" s="45">
        <f t="shared" si="8"/>
        <v>15.275</v>
      </c>
      <c r="Z61" s="44">
        <v>22.5</v>
      </c>
      <c r="AA61" s="45">
        <f t="shared" si="9"/>
        <v>14.625</v>
      </c>
      <c r="AB61" s="46">
        <f t="shared" si="25"/>
        <v>82</v>
      </c>
      <c r="AC61" s="46">
        <f t="shared" si="25"/>
        <v>53.3</v>
      </c>
      <c r="AD61" s="47">
        <f t="shared" si="10"/>
        <v>4.6475897494922966</v>
      </c>
      <c r="AE61" s="44">
        <v>22.5</v>
      </c>
      <c r="AF61" s="45">
        <f t="shared" si="11"/>
        <v>14.625</v>
      </c>
      <c r="AG61" s="44">
        <v>17</v>
      </c>
      <c r="AH61" s="45">
        <f t="shared" si="12"/>
        <v>11.05</v>
      </c>
      <c r="AI61" s="44">
        <v>21</v>
      </c>
      <c r="AJ61" s="45">
        <f t="shared" si="13"/>
        <v>13.65</v>
      </c>
      <c r="AK61" s="46">
        <f t="shared" si="26"/>
        <v>60.5</v>
      </c>
      <c r="AL61" s="46">
        <f t="shared" si="26"/>
        <v>39.325000000000003</v>
      </c>
      <c r="AM61" s="47">
        <f t="shared" si="14"/>
        <v>3.429014388344926</v>
      </c>
      <c r="AN61" s="48">
        <f t="shared" si="15"/>
        <v>325.5</v>
      </c>
      <c r="AO61" s="45">
        <f t="shared" si="16"/>
        <v>211.57499999999999</v>
      </c>
      <c r="AP61" s="49">
        <f t="shared" si="27"/>
        <v>64.025000000000006</v>
      </c>
      <c r="AQ61" s="50">
        <f t="shared" si="27"/>
        <v>5.582775491768186</v>
      </c>
      <c r="AR61" s="51">
        <f t="shared" si="28"/>
        <v>118.95</v>
      </c>
      <c r="AS61" s="52">
        <f t="shared" si="28"/>
        <v>10.372060050696223</v>
      </c>
      <c r="AT61" s="49">
        <f t="shared" si="29"/>
        <v>172.25</v>
      </c>
      <c r="AU61" s="50">
        <f t="shared" si="29"/>
        <v>15.019649800188521</v>
      </c>
      <c r="AV61" s="51">
        <f t="shared" si="30"/>
        <v>211.57500000000002</v>
      </c>
      <c r="AW61" s="52">
        <f t="shared" si="31"/>
        <v>18.448664188533446</v>
      </c>
      <c r="AX61" s="53">
        <f t="shared" si="32"/>
        <v>257.14500000000004</v>
      </c>
      <c r="AY61" s="54">
        <f t="shared" si="17"/>
        <v>22.422222629140652</v>
      </c>
      <c r="AZ61" s="55">
        <f t="shared" si="33"/>
        <v>234.35999999999999</v>
      </c>
      <c r="BA61" s="56">
        <f t="shared" si="18"/>
        <v>20.435443408837045</v>
      </c>
      <c r="BB61" s="57">
        <f t="shared" si="34"/>
        <v>211.57500000000002</v>
      </c>
      <c r="BC61" s="58">
        <f t="shared" si="19"/>
        <v>18.448664188533446</v>
      </c>
      <c r="BD61" s="53">
        <f t="shared" si="35"/>
        <v>188.79</v>
      </c>
      <c r="BE61" s="54">
        <f t="shared" si="20"/>
        <v>16.461884968229842</v>
      </c>
      <c r="BF61" s="55">
        <f t="shared" si="36"/>
        <v>166.005</v>
      </c>
      <c r="BG61" s="56">
        <f t="shared" si="21"/>
        <v>14.475105747926241</v>
      </c>
    </row>
    <row r="62" spans="1:59" ht="21.75" x14ac:dyDescent="0.5">
      <c r="A62" s="41" t="s">
        <v>114</v>
      </c>
      <c r="B62" s="42">
        <v>1412116</v>
      </c>
      <c r="C62" s="43">
        <v>12</v>
      </c>
      <c r="D62" s="44">
        <v>38.5</v>
      </c>
      <c r="E62" s="45">
        <f t="shared" si="0"/>
        <v>25.024999999999999</v>
      </c>
      <c r="F62" s="44">
        <v>40</v>
      </c>
      <c r="G62" s="45">
        <f t="shared" si="1"/>
        <v>26</v>
      </c>
      <c r="H62" s="44">
        <v>30</v>
      </c>
      <c r="I62" s="45">
        <f t="shared" si="2"/>
        <v>19.5</v>
      </c>
      <c r="J62" s="46">
        <f t="shared" si="22"/>
        <v>108.5</v>
      </c>
      <c r="K62" s="46">
        <f t="shared" si="22"/>
        <v>70.525000000000006</v>
      </c>
      <c r="L62" s="47">
        <f t="shared" si="3"/>
        <v>4.9942780904684891</v>
      </c>
      <c r="M62" s="44">
        <v>41</v>
      </c>
      <c r="N62" s="45">
        <f t="shared" si="23"/>
        <v>26.65</v>
      </c>
      <c r="O62" s="44">
        <v>43</v>
      </c>
      <c r="P62" s="45">
        <f t="shared" si="4"/>
        <v>27.95</v>
      </c>
      <c r="Q62" s="44">
        <v>39.5</v>
      </c>
      <c r="R62" s="45">
        <f t="shared" si="5"/>
        <v>25.675000000000001</v>
      </c>
      <c r="S62" s="46">
        <f t="shared" si="24"/>
        <v>123.5</v>
      </c>
      <c r="T62" s="46">
        <f t="shared" si="24"/>
        <v>80.274999999999991</v>
      </c>
      <c r="U62" s="47">
        <f t="shared" si="6"/>
        <v>5.6847312826991541</v>
      </c>
      <c r="V62" s="44">
        <v>45.5</v>
      </c>
      <c r="W62" s="45">
        <f t="shared" si="7"/>
        <v>29.574999999999999</v>
      </c>
      <c r="X62" s="44">
        <v>42.5</v>
      </c>
      <c r="Y62" s="45">
        <f t="shared" si="8"/>
        <v>27.625</v>
      </c>
      <c r="Z62" s="44">
        <v>44</v>
      </c>
      <c r="AA62" s="45">
        <f t="shared" si="9"/>
        <v>28.6</v>
      </c>
      <c r="AB62" s="46">
        <f t="shared" si="25"/>
        <v>132</v>
      </c>
      <c r="AC62" s="46">
        <f t="shared" si="25"/>
        <v>85.800000000000011</v>
      </c>
      <c r="AD62" s="47">
        <f t="shared" si="10"/>
        <v>6.075988091629867</v>
      </c>
      <c r="AE62" s="44">
        <v>43</v>
      </c>
      <c r="AF62" s="45">
        <f t="shared" si="11"/>
        <v>27.95</v>
      </c>
      <c r="AG62" s="44">
        <v>41</v>
      </c>
      <c r="AH62" s="45">
        <f t="shared" si="12"/>
        <v>26.65</v>
      </c>
      <c r="AI62" s="44">
        <v>40</v>
      </c>
      <c r="AJ62" s="45">
        <f t="shared" si="13"/>
        <v>26</v>
      </c>
      <c r="AK62" s="46">
        <f t="shared" si="26"/>
        <v>124</v>
      </c>
      <c r="AL62" s="46">
        <f t="shared" si="26"/>
        <v>80.599999999999994</v>
      </c>
      <c r="AM62" s="47">
        <f t="shared" si="14"/>
        <v>5.7077463891068438</v>
      </c>
      <c r="AN62" s="48">
        <f t="shared" si="15"/>
        <v>488</v>
      </c>
      <c r="AO62" s="45">
        <f t="shared" si="16"/>
        <v>317.2</v>
      </c>
      <c r="AP62" s="49">
        <f t="shared" si="27"/>
        <v>70.525000000000006</v>
      </c>
      <c r="AQ62" s="50">
        <f t="shared" si="27"/>
        <v>4.9942780904684891</v>
      </c>
      <c r="AR62" s="51">
        <f t="shared" si="28"/>
        <v>150.80000000000001</v>
      </c>
      <c r="AS62" s="52">
        <f t="shared" si="28"/>
        <v>10.679009373167643</v>
      </c>
      <c r="AT62" s="49">
        <f t="shared" si="29"/>
        <v>236.6</v>
      </c>
      <c r="AU62" s="50">
        <f t="shared" si="29"/>
        <v>16.754997464797512</v>
      </c>
      <c r="AV62" s="51">
        <f t="shared" si="30"/>
        <v>317.2</v>
      </c>
      <c r="AW62" s="52">
        <f t="shared" si="31"/>
        <v>22.462743853904353</v>
      </c>
      <c r="AX62" s="53">
        <f t="shared" si="32"/>
        <v>385.52000000000004</v>
      </c>
      <c r="AY62" s="54">
        <f t="shared" si="17"/>
        <v>27.300873299360678</v>
      </c>
      <c r="AZ62" s="55">
        <f t="shared" si="33"/>
        <v>351.36</v>
      </c>
      <c r="BA62" s="56">
        <f t="shared" si="18"/>
        <v>24.881808576632519</v>
      </c>
      <c r="BB62" s="57">
        <f t="shared" si="34"/>
        <v>317.2</v>
      </c>
      <c r="BC62" s="58">
        <f t="shared" si="19"/>
        <v>22.462743853904353</v>
      </c>
      <c r="BD62" s="53">
        <f t="shared" si="35"/>
        <v>283.03999999999996</v>
      </c>
      <c r="BE62" s="54">
        <f t="shared" si="20"/>
        <v>20.043679131176191</v>
      </c>
      <c r="BF62" s="55">
        <f t="shared" si="36"/>
        <v>248.88</v>
      </c>
      <c r="BG62" s="56">
        <f t="shared" si="21"/>
        <v>17.624614408448032</v>
      </c>
    </row>
    <row r="63" spans="1:59" ht="21.75" x14ac:dyDescent="0.5">
      <c r="A63" s="41" t="s">
        <v>115</v>
      </c>
      <c r="B63" s="42">
        <v>318183</v>
      </c>
      <c r="C63" s="43">
        <v>12</v>
      </c>
      <c r="D63" s="44">
        <v>7.5</v>
      </c>
      <c r="E63" s="45">
        <f t="shared" si="0"/>
        <v>4.875</v>
      </c>
      <c r="F63" s="44">
        <v>6.5</v>
      </c>
      <c r="G63" s="45">
        <f t="shared" si="1"/>
        <v>4.2249999999999996</v>
      </c>
      <c r="H63" s="44">
        <v>5.5</v>
      </c>
      <c r="I63" s="45">
        <f t="shared" si="2"/>
        <v>3.5750000000000002</v>
      </c>
      <c r="J63" s="46">
        <f t="shared" si="22"/>
        <v>19.5</v>
      </c>
      <c r="K63" s="46">
        <f t="shared" si="22"/>
        <v>12.675000000000001</v>
      </c>
      <c r="L63" s="47">
        <f t="shared" si="3"/>
        <v>3.9835566325039369</v>
      </c>
      <c r="M63" s="44">
        <v>7.5</v>
      </c>
      <c r="N63" s="45">
        <f t="shared" si="23"/>
        <v>4.875</v>
      </c>
      <c r="O63" s="44">
        <v>6</v>
      </c>
      <c r="P63" s="45">
        <f t="shared" si="4"/>
        <v>3.9</v>
      </c>
      <c r="Q63" s="44">
        <v>7</v>
      </c>
      <c r="R63" s="45">
        <f t="shared" si="5"/>
        <v>4.55</v>
      </c>
      <c r="S63" s="46">
        <f t="shared" si="24"/>
        <v>20.5</v>
      </c>
      <c r="T63" s="46">
        <f t="shared" si="24"/>
        <v>13.324999999999999</v>
      </c>
      <c r="U63" s="47">
        <f t="shared" si="6"/>
        <v>4.1878415880169584</v>
      </c>
      <c r="V63" s="44">
        <v>5</v>
      </c>
      <c r="W63" s="45">
        <f t="shared" si="7"/>
        <v>3.25</v>
      </c>
      <c r="X63" s="44">
        <v>5</v>
      </c>
      <c r="Y63" s="45">
        <f t="shared" si="8"/>
        <v>3.25</v>
      </c>
      <c r="Z63" s="44">
        <v>4</v>
      </c>
      <c r="AA63" s="45">
        <f t="shared" si="9"/>
        <v>2.6</v>
      </c>
      <c r="AB63" s="46">
        <f t="shared" si="25"/>
        <v>14</v>
      </c>
      <c r="AC63" s="46">
        <f t="shared" si="25"/>
        <v>9.1</v>
      </c>
      <c r="AD63" s="47">
        <f t="shared" si="10"/>
        <v>2.8599893771823131</v>
      </c>
      <c r="AE63" s="44">
        <v>5</v>
      </c>
      <c r="AF63" s="45">
        <f t="shared" si="11"/>
        <v>3.25</v>
      </c>
      <c r="AG63" s="44">
        <v>6.5</v>
      </c>
      <c r="AH63" s="45">
        <f t="shared" si="12"/>
        <v>4.2249999999999996</v>
      </c>
      <c r="AI63" s="44">
        <v>4</v>
      </c>
      <c r="AJ63" s="45">
        <f t="shared" si="13"/>
        <v>2.6</v>
      </c>
      <c r="AK63" s="46">
        <f t="shared" si="26"/>
        <v>15.5</v>
      </c>
      <c r="AL63" s="46">
        <f t="shared" si="26"/>
        <v>10.074999999999999</v>
      </c>
      <c r="AM63" s="47">
        <f t="shared" si="14"/>
        <v>3.1664168104518464</v>
      </c>
      <c r="AN63" s="48">
        <f t="shared" si="15"/>
        <v>69.5</v>
      </c>
      <c r="AO63" s="45">
        <f t="shared" si="16"/>
        <v>45.174999999999997</v>
      </c>
      <c r="AP63" s="49">
        <f t="shared" si="27"/>
        <v>12.675000000000001</v>
      </c>
      <c r="AQ63" s="50">
        <f t="shared" si="27"/>
        <v>3.9835566325039369</v>
      </c>
      <c r="AR63" s="51">
        <f t="shared" si="28"/>
        <v>26</v>
      </c>
      <c r="AS63" s="52">
        <f t="shared" si="28"/>
        <v>8.1713982205208957</v>
      </c>
      <c r="AT63" s="49">
        <f t="shared" si="29"/>
        <v>35.099999999999994</v>
      </c>
      <c r="AU63" s="50">
        <f t="shared" si="29"/>
        <v>11.031387597703208</v>
      </c>
      <c r="AV63" s="51">
        <f t="shared" si="30"/>
        <v>45.174999999999997</v>
      </c>
      <c r="AW63" s="52">
        <f t="shared" si="31"/>
        <v>14.197804408155058</v>
      </c>
      <c r="AX63" s="53">
        <f t="shared" si="32"/>
        <v>54.905000000000001</v>
      </c>
      <c r="AY63" s="54">
        <f t="shared" si="17"/>
        <v>17.255793049911528</v>
      </c>
      <c r="AZ63" s="55">
        <f t="shared" si="33"/>
        <v>50.04</v>
      </c>
      <c r="BA63" s="56">
        <f t="shared" si="18"/>
        <v>15.726798729033293</v>
      </c>
      <c r="BB63" s="57">
        <f t="shared" si="34"/>
        <v>45.175000000000004</v>
      </c>
      <c r="BC63" s="58">
        <f t="shared" si="19"/>
        <v>14.197804408155058</v>
      </c>
      <c r="BD63" s="53">
        <f t="shared" si="35"/>
        <v>40.309999999999995</v>
      </c>
      <c r="BE63" s="54">
        <f t="shared" si="20"/>
        <v>12.668810087276816</v>
      </c>
      <c r="BF63" s="55">
        <f t="shared" si="36"/>
        <v>35.445</v>
      </c>
      <c r="BG63" s="56">
        <f t="shared" si="21"/>
        <v>11.139815766398582</v>
      </c>
    </row>
    <row r="64" spans="1:59" ht="21.75" x14ac:dyDescent="0.5">
      <c r="A64" s="41" t="s">
        <v>116</v>
      </c>
      <c r="B64" s="42">
        <v>1286150</v>
      </c>
      <c r="C64" s="43">
        <v>6</v>
      </c>
      <c r="D64" s="44">
        <v>23.5</v>
      </c>
      <c r="E64" s="45">
        <f t="shared" si="0"/>
        <v>15.275</v>
      </c>
      <c r="F64" s="44">
        <v>31.5</v>
      </c>
      <c r="G64" s="45">
        <f t="shared" si="1"/>
        <v>20.475000000000001</v>
      </c>
      <c r="H64" s="44">
        <v>29</v>
      </c>
      <c r="I64" s="45">
        <f t="shared" si="2"/>
        <v>18.850000000000001</v>
      </c>
      <c r="J64" s="46">
        <f t="shared" si="22"/>
        <v>84</v>
      </c>
      <c r="K64" s="46">
        <f t="shared" si="22"/>
        <v>54.6</v>
      </c>
      <c r="L64" s="47">
        <f t="shared" si="3"/>
        <v>4.245228006064611</v>
      </c>
      <c r="M64" s="44">
        <v>28.5</v>
      </c>
      <c r="N64" s="45">
        <f t="shared" si="23"/>
        <v>18.524999999999999</v>
      </c>
      <c r="O64" s="44">
        <v>25.5</v>
      </c>
      <c r="P64" s="45">
        <f t="shared" si="4"/>
        <v>16.574999999999999</v>
      </c>
      <c r="Q64" s="44">
        <v>32.5</v>
      </c>
      <c r="R64" s="45">
        <f t="shared" si="5"/>
        <v>21.125</v>
      </c>
      <c r="S64" s="46">
        <f t="shared" si="24"/>
        <v>86.5</v>
      </c>
      <c r="T64" s="46">
        <f t="shared" si="24"/>
        <v>56.224999999999994</v>
      </c>
      <c r="U64" s="47">
        <f t="shared" si="6"/>
        <v>4.3715740776736771</v>
      </c>
      <c r="V64" s="44">
        <v>31.5</v>
      </c>
      <c r="W64" s="45">
        <f t="shared" si="7"/>
        <v>20.475000000000001</v>
      </c>
      <c r="X64" s="44">
        <v>23</v>
      </c>
      <c r="Y64" s="45">
        <f t="shared" si="8"/>
        <v>14.95</v>
      </c>
      <c r="Z64" s="44">
        <v>28.5</v>
      </c>
      <c r="AA64" s="45">
        <f t="shared" si="9"/>
        <v>18.524999999999999</v>
      </c>
      <c r="AB64" s="46">
        <f t="shared" si="25"/>
        <v>83</v>
      </c>
      <c r="AC64" s="46">
        <f t="shared" si="25"/>
        <v>53.949999999999996</v>
      </c>
      <c r="AD64" s="47">
        <f t="shared" si="10"/>
        <v>4.1946895774209851</v>
      </c>
      <c r="AE64" s="44">
        <v>36</v>
      </c>
      <c r="AF64" s="45">
        <f t="shared" si="11"/>
        <v>23.4</v>
      </c>
      <c r="AG64" s="44">
        <v>26</v>
      </c>
      <c r="AH64" s="45">
        <f t="shared" si="12"/>
        <v>16.899999999999999</v>
      </c>
      <c r="AI64" s="44">
        <v>26</v>
      </c>
      <c r="AJ64" s="45">
        <f t="shared" si="13"/>
        <v>16.899999999999999</v>
      </c>
      <c r="AK64" s="46">
        <f t="shared" si="26"/>
        <v>88</v>
      </c>
      <c r="AL64" s="46">
        <f t="shared" si="26"/>
        <v>57.199999999999996</v>
      </c>
      <c r="AM64" s="47">
        <f t="shared" si="14"/>
        <v>4.4473817206391164</v>
      </c>
      <c r="AN64" s="48">
        <f t="shared" si="15"/>
        <v>341.5</v>
      </c>
      <c r="AO64" s="45">
        <f t="shared" si="16"/>
        <v>221.97499999999999</v>
      </c>
      <c r="AP64" s="49">
        <f t="shared" si="27"/>
        <v>54.6</v>
      </c>
      <c r="AQ64" s="50">
        <f t="shared" si="27"/>
        <v>4.245228006064611</v>
      </c>
      <c r="AR64" s="51">
        <f t="shared" si="28"/>
        <v>110.82499999999999</v>
      </c>
      <c r="AS64" s="52">
        <f t="shared" si="28"/>
        <v>8.616802083738289</v>
      </c>
      <c r="AT64" s="49">
        <f t="shared" si="29"/>
        <v>164.77499999999998</v>
      </c>
      <c r="AU64" s="50">
        <f t="shared" si="29"/>
        <v>12.811491661159273</v>
      </c>
      <c r="AV64" s="51">
        <f t="shared" si="30"/>
        <v>221.97499999999997</v>
      </c>
      <c r="AW64" s="52">
        <f t="shared" si="31"/>
        <v>17.258873381798391</v>
      </c>
      <c r="AX64" s="53">
        <f t="shared" si="32"/>
        <v>269.78500000000003</v>
      </c>
      <c r="AY64" s="54">
        <f t="shared" si="17"/>
        <v>20.976169187108816</v>
      </c>
      <c r="AZ64" s="55">
        <f t="shared" si="33"/>
        <v>245.88</v>
      </c>
      <c r="BA64" s="56">
        <f t="shared" si="18"/>
        <v>19.117521284453602</v>
      </c>
      <c r="BB64" s="57">
        <f t="shared" si="34"/>
        <v>221.97499999999999</v>
      </c>
      <c r="BC64" s="58">
        <f t="shared" si="19"/>
        <v>17.258873381798391</v>
      </c>
      <c r="BD64" s="53">
        <f t="shared" si="35"/>
        <v>198.07</v>
      </c>
      <c r="BE64" s="54">
        <f t="shared" si="20"/>
        <v>15.400225479143177</v>
      </c>
      <c r="BF64" s="55">
        <f t="shared" si="36"/>
        <v>174.16499999999999</v>
      </c>
      <c r="BG64" s="56">
        <f t="shared" si="21"/>
        <v>13.541577576487967</v>
      </c>
    </row>
    <row r="65" spans="1:59" ht="21.75" x14ac:dyDescent="0.5">
      <c r="A65" s="41" t="s">
        <v>117</v>
      </c>
      <c r="B65" s="42">
        <v>192423</v>
      </c>
      <c r="C65" s="43">
        <v>5</v>
      </c>
      <c r="D65" s="44">
        <v>3.5</v>
      </c>
      <c r="E65" s="45">
        <f t="shared" si="0"/>
        <v>2.2749999999999999</v>
      </c>
      <c r="F65" s="44">
        <v>5.5</v>
      </c>
      <c r="G65" s="45">
        <f t="shared" si="1"/>
        <v>3.5750000000000002</v>
      </c>
      <c r="H65" s="44">
        <v>3.5</v>
      </c>
      <c r="I65" s="45">
        <f t="shared" si="2"/>
        <v>2.2749999999999999</v>
      </c>
      <c r="J65" s="46">
        <f t="shared" si="22"/>
        <v>12.5</v>
      </c>
      <c r="K65" s="46">
        <f t="shared" si="22"/>
        <v>8.125</v>
      </c>
      <c r="L65" s="47">
        <f t="shared" si="3"/>
        <v>4.2224682080624456</v>
      </c>
      <c r="M65" s="44">
        <v>4.5</v>
      </c>
      <c r="N65" s="45">
        <f t="shared" si="23"/>
        <v>2.9249999999999998</v>
      </c>
      <c r="O65" s="44">
        <v>2.5</v>
      </c>
      <c r="P65" s="45">
        <f t="shared" si="4"/>
        <v>1.625</v>
      </c>
      <c r="Q65" s="44">
        <v>5.5</v>
      </c>
      <c r="R65" s="45">
        <f t="shared" si="5"/>
        <v>3.5750000000000002</v>
      </c>
      <c r="S65" s="46">
        <f t="shared" si="24"/>
        <v>12.5</v>
      </c>
      <c r="T65" s="46">
        <f t="shared" si="24"/>
        <v>8.125</v>
      </c>
      <c r="U65" s="47">
        <f t="shared" si="6"/>
        <v>4.2224682080624456</v>
      </c>
      <c r="V65" s="44">
        <v>4</v>
      </c>
      <c r="W65" s="45">
        <f t="shared" si="7"/>
        <v>2.6</v>
      </c>
      <c r="X65" s="44">
        <v>4</v>
      </c>
      <c r="Y65" s="45">
        <f t="shared" si="8"/>
        <v>2.6</v>
      </c>
      <c r="Z65" s="44">
        <v>4</v>
      </c>
      <c r="AA65" s="45">
        <f t="shared" si="9"/>
        <v>2.6</v>
      </c>
      <c r="AB65" s="46">
        <f t="shared" si="25"/>
        <v>12</v>
      </c>
      <c r="AC65" s="46">
        <f t="shared" si="25"/>
        <v>7.8000000000000007</v>
      </c>
      <c r="AD65" s="47">
        <f t="shared" si="10"/>
        <v>4.0535694797399486</v>
      </c>
      <c r="AE65" s="44">
        <v>3</v>
      </c>
      <c r="AF65" s="45">
        <f t="shared" si="11"/>
        <v>1.95</v>
      </c>
      <c r="AG65" s="44">
        <v>2</v>
      </c>
      <c r="AH65" s="45">
        <f t="shared" si="12"/>
        <v>1.3</v>
      </c>
      <c r="AI65" s="44">
        <v>2</v>
      </c>
      <c r="AJ65" s="45">
        <f t="shared" si="13"/>
        <v>1.3</v>
      </c>
      <c r="AK65" s="46">
        <f t="shared" si="26"/>
        <v>7</v>
      </c>
      <c r="AL65" s="46">
        <f t="shared" si="26"/>
        <v>4.55</v>
      </c>
      <c r="AM65" s="47">
        <f t="shared" si="14"/>
        <v>2.3645821965149696</v>
      </c>
      <c r="AN65" s="48">
        <f t="shared" si="15"/>
        <v>44</v>
      </c>
      <c r="AO65" s="45">
        <f t="shared" si="16"/>
        <v>28.6</v>
      </c>
      <c r="AP65" s="49">
        <f t="shared" si="27"/>
        <v>8.125</v>
      </c>
      <c r="AQ65" s="50">
        <f t="shared" si="27"/>
        <v>4.2224682080624456</v>
      </c>
      <c r="AR65" s="51">
        <f t="shared" si="28"/>
        <v>16.25</v>
      </c>
      <c r="AS65" s="52">
        <f t="shared" si="28"/>
        <v>8.4449364161248912</v>
      </c>
      <c r="AT65" s="49">
        <f t="shared" si="29"/>
        <v>24.05</v>
      </c>
      <c r="AU65" s="50">
        <f t="shared" si="29"/>
        <v>12.498505895864838</v>
      </c>
      <c r="AV65" s="51">
        <f t="shared" si="30"/>
        <v>28.6</v>
      </c>
      <c r="AW65" s="52">
        <f t="shared" si="31"/>
        <v>14.86308809237981</v>
      </c>
      <c r="AX65" s="53">
        <f t="shared" si="32"/>
        <v>34.760000000000005</v>
      </c>
      <c r="AY65" s="54">
        <f t="shared" si="17"/>
        <v>18.064368604584693</v>
      </c>
      <c r="AZ65" s="55">
        <f t="shared" si="33"/>
        <v>31.68</v>
      </c>
      <c r="BA65" s="56">
        <f t="shared" si="18"/>
        <v>16.463728348482249</v>
      </c>
      <c r="BB65" s="57">
        <f t="shared" si="34"/>
        <v>28.6</v>
      </c>
      <c r="BC65" s="58">
        <f t="shared" si="19"/>
        <v>14.86308809237981</v>
      </c>
      <c r="BD65" s="53">
        <f t="shared" si="35"/>
        <v>25.52</v>
      </c>
      <c r="BE65" s="54">
        <f t="shared" si="20"/>
        <v>13.262447836277367</v>
      </c>
      <c r="BF65" s="55">
        <f t="shared" si="36"/>
        <v>22.44</v>
      </c>
      <c r="BG65" s="56">
        <f t="shared" si="21"/>
        <v>11.661807580174928</v>
      </c>
    </row>
    <row r="66" spans="1:59" ht="21.75" x14ac:dyDescent="0.5">
      <c r="A66" s="41" t="s">
        <v>118</v>
      </c>
      <c r="B66" s="42">
        <v>533225</v>
      </c>
      <c r="C66" s="43">
        <v>5</v>
      </c>
      <c r="D66" s="44">
        <v>16</v>
      </c>
      <c r="E66" s="45">
        <f t="shared" si="0"/>
        <v>10.4</v>
      </c>
      <c r="F66" s="44">
        <v>16</v>
      </c>
      <c r="G66" s="45">
        <f t="shared" si="1"/>
        <v>10.4</v>
      </c>
      <c r="H66" s="44">
        <v>17.5</v>
      </c>
      <c r="I66" s="45">
        <f t="shared" si="2"/>
        <v>11.375</v>
      </c>
      <c r="J66" s="46">
        <f t="shared" si="22"/>
        <v>49.5</v>
      </c>
      <c r="K66" s="46">
        <f t="shared" si="22"/>
        <v>32.174999999999997</v>
      </c>
      <c r="L66" s="47">
        <f t="shared" si="3"/>
        <v>6.0340381640020624</v>
      </c>
      <c r="M66" s="44">
        <v>18.5</v>
      </c>
      <c r="N66" s="45">
        <f t="shared" si="23"/>
        <v>12.025</v>
      </c>
      <c r="O66" s="44">
        <v>17.5</v>
      </c>
      <c r="P66" s="45">
        <f t="shared" si="4"/>
        <v>11.375</v>
      </c>
      <c r="Q66" s="44">
        <v>18</v>
      </c>
      <c r="R66" s="45">
        <f t="shared" si="5"/>
        <v>11.7</v>
      </c>
      <c r="S66" s="46">
        <f t="shared" si="24"/>
        <v>54</v>
      </c>
      <c r="T66" s="46">
        <f t="shared" si="24"/>
        <v>35.099999999999994</v>
      </c>
      <c r="U66" s="47">
        <f t="shared" si="6"/>
        <v>6.5825870880022492</v>
      </c>
      <c r="V66" s="44">
        <v>19.5</v>
      </c>
      <c r="W66" s="45">
        <f t="shared" si="7"/>
        <v>12.675000000000001</v>
      </c>
      <c r="X66" s="44">
        <v>16.5</v>
      </c>
      <c r="Y66" s="45">
        <f t="shared" si="8"/>
        <v>10.725</v>
      </c>
      <c r="Z66" s="44">
        <v>13.5</v>
      </c>
      <c r="AA66" s="45">
        <f t="shared" si="9"/>
        <v>8.7750000000000004</v>
      </c>
      <c r="AB66" s="46">
        <f t="shared" si="25"/>
        <v>49.5</v>
      </c>
      <c r="AC66" s="46">
        <f t="shared" si="25"/>
        <v>32.174999999999997</v>
      </c>
      <c r="AD66" s="47">
        <f t="shared" si="10"/>
        <v>6.0340381640020624</v>
      </c>
      <c r="AE66" s="44">
        <v>13</v>
      </c>
      <c r="AF66" s="45">
        <f t="shared" si="11"/>
        <v>8.4499999999999993</v>
      </c>
      <c r="AG66" s="44">
        <v>15.5</v>
      </c>
      <c r="AH66" s="45">
        <f t="shared" si="12"/>
        <v>10.074999999999999</v>
      </c>
      <c r="AI66" s="44">
        <v>13</v>
      </c>
      <c r="AJ66" s="45">
        <f t="shared" si="13"/>
        <v>8.4499999999999993</v>
      </c>
      <c r="AK66" s="46">
        <f t="shared" si="26"/>
        <v>41.5</v>
      </c>
      <c r="AL66" s="46">
        <f t="shared" si="26"/>
        <v>26.974999999999998</v>
      </c>
      <c r="AM66" s="47">
        <f t="shared" si="14"/>
        <v>5.0588400768906174</v>
      </c>
      <c r="AN66" s="48">
        <f t="shared" si="15"/>
        <v>194.5</v>
      </c>
      <c r="AO66" s="45">
        <f t="shared" si="16"/>
        <v>126.425</v>
      </c>
      <c r="AP66" s="49">
        <f t="shared" si="27"/>
        <v>32.174999999999997</v>
      </c>
      <c r="AQ66" s="50">
        <f t="shared" si="27"/>
        <v>6.0340381640020624</v>
      </c>
      <c r="AR66" s="51">
        <f t="shared" si="28"/>
        <v>67.274999999999991</v>
      </c>
      <c r="AS66" s="52">
        <f t="shared" si="28"/>
        <v>12.616625252004312</v>
      </c>
      <c r="AT66" s="49">
        <f t="shared" si="29"/>
        <v>99.449999999999989</v>
      </c>
      <c r="AU66" s="50">
        <f t="shared" si="29"/>
        <v>18.650663416006374</v>
      </c>
      <c r="AV66" s="51">
        <f t="shared" si="30"/>
        <v>126.42499999999998</v>
      </c>
      <c r="AW66" s="52">
        <f t="shared" si="31"/>
        <v>23.709503492896996</v>
      </c>
      <c r="AX66" s="53">
        <f t="shared" si="32"/>
        <v>153.655</v>
      </c>
      <c r="AY66" s="54">
        <f t="shared" si="17"/>
        <v>28.816165783674808</v>
      </c>
      <c r="AZ66" s="55">
        <f t="shared" si="33"/>
        <v>140.04</v>
      </c>
      <c r="BA66" s="56">
        <f t="shared" si="18"/>
        <v>26.262834638285902</v>
      </c>
      <c r="BB66" s="57">
        <f t="shared" si="34"/>
        <v>126.42500000000001</v>
      </c>
      <c r="BC66" s="58">
        <f t="shared" si="19"/>
        <v>23.709503492896996</v>
      </c>
      <c r="BD66" s="53">
        <f t="shared" si="35"/>
        <v>112.80999999999999</v>
      </c>
      <c r="BE66" s="54">
        <f t="shared" si="20"/>
        <v>21.156172347508086</v>
      </c>
      <c r="BF66" s="55">
        <f t="shared" si="36"/>
        <v>99.195000000000007</v>
      </c>
      <c r="BG66" s="56">
        <f t="shared" si="21"/>
        <v>18.602841202119183</v>
      </c>
    </row>
    <row r="67" spans="1:59" ht="21.75" x14ac:dyDescent="0.5">
      <c r="A67" s="41" t="s">
        <v>119</v>
      </c>
      <c r="B67" s="42">
        <v>557374</v>
      </c>
      <c r="C67" s="43">
        <v>6</v>
      </c>
      <c r="D67" s="44">
        <v>19</v>
      </c>
      <c r="E67" s="45">
        <f t="shared" si="0"/>
        <v>12.35</v>
      </c>
      <c r="F67" s="44">
        <v>19</v>
      </c>
      <c r="G67" s="45">
        <f t="shared" si="1"/>
        <v>12.35</v>
      </c>
      <c r="H67" s="44">
        <v>20</v>
      </c>
      <c r="I67" s="45">
        <f t="shared" si="2"/>
        <v>13</v>
      </c>
      <c r="J67" s="46">
        <f t="shared" si="22"/>
        <v>58</v>
      </c>
      <c r="K67" s="46">
        <f t="shared" si="22"/>
        <v>37.700000000000003</v>
      </c>
      <c r="L67" s="47">
        <f t="shared" si="3"/>
        <v>6.7638605317076141</v>
      </c>
      <c r="M67" s="44">
        <v>19</v>
      </c>
      <c r="N67" s="45">
        <f t="shared" si="23"/>
        <v>12.35</v>
      </c>
      <c r="O67" s="44">
        <v>16</v>
      </c>
      <c r="P67" s="45">
        <f t="shared" si="4"/>
        <v>10.4</v>
      </c>
      <c r="Q67" s="44">
        <v>21</v>
      </c>
      <c r="R67" s="45">
        <f t="shared" si="5"/>
        <v>13.65</v>
      </c>
      <c r="S67" s="46">
        <f t="shared" si="24"/>
        <v>56</v>
      </c>
      <c r="T67" s="46">
        <f t="shared" si="24"/>
        <v>36.4</v>
      </c>
      <c r="U67" s="47">
        <f t="shared" si="6"/>
        <v>6.5306239616487307</v>
      </c>
      <c r="V67" s="44">
        <v>16</v>
      </c>
      <c r="W67" s="45">
        <f t="shared" si="7"/>
        <v>10.4</v>
      </c>
      <c r="X67" s="44">
        <v>15</v>
      </c>
      <c r="Y67" s="45">
        <f t="shared" si="8"/>
        <v>9.75</v>
      </c>
      <c r="Z67" s="44">
        <v>14.5</v>
      </c>
      <c r="AA67" s="45">
        <f t="shared" si="9"/>
        <v>9.4250000000000007</v>
      </c>
      <c r="AB67" s="46">
        <f t="shared" si="25"/>
        <v>45.5</v>
      </c>
      <c r="AC67" s="46">
        <f t="shared" si="25"/>
        <v>29.574999999999999</v>
      </c>
      <c r="AD67" s="47">
        <f t="shared" si="10"/>
        <v>5.306131968839594</v>
      </c>
      <c r="AE67" s="44">
        <v>16</v>
      </c>
      <c r="AF67" s="45">
        <f t="shared" si="11"/>
        <v>10.4</v>
      </c>
      <c r="AG67" s="44">
        <v>12</v>
      </c>
      <c r="AH67" s="45">
        <f t="shared" si="12"/>
        <v>7.8</v>
      </c>
      <c r="AI67" s="44">
        <v>12.5</v>
      </c>
      <c r="AJ67" s="45">
        <f t="shared" si="13"/>
        <v>8.125</v>
      </c>
      <c r="AK67" s="46">
        <f t="shared" si="26"/>
        <v>40.5</v>
      </c>
      <c r="AL67" s="46">
        <f t="shared" si="26"/>
        <v>26.324999999999999</v>
      </c>
      <c r="AM67" s="47">
        <f t="shared" si="14"/>
        <v>4.7230405436923864</v>
      </c>
      <c r="AN67" s="48">
        <f t="shared" si="15"/>
        <v>200</v>
      </c>
      <c r="AO67" s="45">
        <f t="shared" si="16"/>
        <v>130</v>
      </c>
      <c r="AP67" s="49">
        <f t="shared" si="27"/>
        <v>37.700000000000003</v>
      </c>
      <c r="AQ67" s="50">
        <f t="shared" si="27"/>
        <v>6.7638605317076141</v>
      </c>
      <c r="AR67" s="51">
        <f t="shared" si="28"/>
        <v>74.099999999999994</v>
      </c>
      <c r="AS67" s="52">
        <f t="shared" si="28"/>
        <v>13.294484493356345</v>
      </c>
      <c r="AT67" s="49">
        <f t="shared" si="29"/>
        <v>103.675</v>
      </c>
      <c r="AU67" s="50">
        <f t="shared" si="29"/>
        <v>18.600616462195937</v>
      </c>
      <c r="AV67" s="51">
        <f t="shared" si="30"/>
        <v>130</v>
      </c>
      <c r="AW67" s="52">
        <f t="shared" si="31"/>
        <v>23.323657005888325</v>
      </c>
      <c r="AX67" s="53">
        <f t="shared" si="32"/>
        <v>158</v>
      </c>
      <c r="AY67" s="54">
        <f t="shared" si="17"/>
        <v>28.347213899464272</v>
      </c>
      <c r="AZ67" s="55">
        <f t="shared" si="33"/>
        <v>144</v>
      </c>
      <c r="BA67" s="56">
        <f t="shared" si="18"/>
        <v>25.8354354526763</v>
      </c>
      <c r="BB67" s="57">
        <f t="shared" si="34"/>
        <v>130</v>
      </c>
      <c r="BC67" s="58">
        <f t="shared" si="19"/>
        <v>23.323657005888325</v>
      </c>
      <c r="BD67" s="53">
        <f t="shared" si="35"/>
        <v>115.99999999999999</v>
      </c>
      <c r="BE67" s="54">
        <f t="shared" si="20"/>
        <v>20.81187855910035</v>
      </c>
      <c r="BF67" s="55">
        <f t="shared" si="36"/>
        <v>102</v>
      </c>
      <c r="BG67" s="56">
        <f t="shared" si="21"/>
        <v>18.300100112312379</v>
      </c>
    </row>
    <row r="68" spans="1:59" ht="21.75" x14ac:dyDescent="0.5">
      <c r="A68" s="41" t="s">
        <v>120</v>
      </c>
      <c r="B68" s="42">
        <v>634867</v>
      </c>
      <c r="C68" s="43">
        <v>4</v>
      </c>
      <c r="D68" s="44">
        <v>26</v>
      </c>
      <c r="E68" s="45">
        <f t="shared" si="0"/>
        <v>16.899999999999999</v>
      </c>
      <c r="F68" s="44">
        <v>29</v>
      </c>
      <c r="G68" s="45">
        <f t="shared" si="1"/>
        <v>18.850000000000001</v>
      </c>
      <c r="H68" s="44">
        <v>27.5</v>
      </c>
      <c r="I68" s="45">
        <f t="shared" si="2"/>
        <v>17.875</v>
      </c>
      <c r="J68" s="46">
        <f t="shared" si="22"/>
        <v>82.5</v>
      </c>
      <c r="K68" s="46">
        <f t="shared" si="22"/>
        <v>53.625</v>
      </c>
      <c r="L68" s="47">
        <f t="shared" si="3"/>
        <v>8.44665103084583</v>
      </c>
      <c r="M68" s="44">
        <v>33.5</v>
      </c>
      <c r="N68" s="45">
        <f t="shared" si="23"/>
        <v>21.774999999999999</v>
      </c>
      <c r="O68" s="44">
        <v>30.5</v>
      </c>
      <c r="P68" s="45">
        <f t="shared" si="4"/>
        <v>19.824999999999999</v>
      </c>
      <c r="Q68" s="44">
        <v>33</v>
      </c>
      <c r="R68" s="45">
        <f t="shared" si="5"/>
        <v>21.45</v>
      </c>
      <c r="S68" s="46">
        <f t="shared" si="24"/>
        <v>97</v>
      </c>
      <c r="T68" s="46">
        <f t="shared" si="24"/>
        <v>63.05</v>
      </c>
      <c r="U68" s="47">
        <f t="shared" si="6"/>
        <v>9.9312139392975212</v>
      </c>
      <c r="V68" s="44">
        <v>26</v>
      </c>
      <c r="W68" s="45">
        <f t="shared" si="7"/>
        <v>16.899999999999999</v>
      </c>
      <c r="X68" s="44">
        <v>27.5</v>
      </c>
      <c r="Y68" s="45">
        <f t="shared" si="8"/>
        <v>17.875</v>
      </c>
      <c r="Z68" s="44">
        <v>22.5</v>
      </c>
      <c r="AA68" s="45">
        <f t="shared" si="9"/>
        <v>14.625</v>
      </c>
      <c r="AB68" s="46">
        <f t="shared" si="25"/>
        <v>76</v>
      </c>
      <c r="AC68" s="46">
        <f t="shared" si="25"/>
        <v>49.4</v>
      </c>
      <c r="AD68" s="47">
        <f t="shared" si="10"/>
        <v>7.7811573132640381</v>
      </c>
      <c r="AE68" s="44">
        <v>30.5</v>
      </c>
      <c r="AF68" s="45">
        <f t="shared" si="11"/>
        <v>19.824999999999999</v>
      </c>
      <c r="AG68" s="44">
        <v>23.5</v>
      </c>
      <c r="AH68" s="45">
        <f t="shared" si="12"/>
        <v>15.275</v>
      </c>
      <c r="AI68" s="44">
        <v>22.5</v>
      </c>
      <c r="AJ68" s="45">
        <f t="shared" si="13"/>
        <v>14.625</v>
      </c>
      <c r="AK68" s="46">
        <f t="shared" si="26"/>
        <v>76.5</v>
      </c>
      <c r="AL68" s="46">
        <f t="shared" si="26"/>
        <v>49.725000000000001</v>
      </c>
      <c r="AM68" s="47">
        <f t="shared" si="14"/>
        <v>7.8323491376934076</v>
      </c>
      <c r="AN68" s="48">
        <f t="shared" si="15"/>
        <v>332</v>
      </c>
      <c r="AO68" s="45">
        <f t="shared" si="16"/>
        <v>215.8</v>
      </c>
      <c r="AP68" s="49">
        <f t="shared" si="27"/>
        <v>53.625</v>
      </c>
      <c r="AQ68" s="50">
        <f t="shared" si="27"/>
        <v>8.44665103084583</v>
      </c>
      <c r="AR68" s="51">
        <f t="shared" si="28"/>
        <v>116.675</v>
      </c>
      <c r="AS68" s="52">
        <f t="shared" si="28"/>
        <v>18.377864970143349</v>
      </c>
      <c r="AT68" s="49">
        <f t="shared" si="29"/>
        <v>166.07499999999999</v>
      </c>
      <c r="AU68" s="50">
        <f t="shared" si="29"/>
        <v>26.159022283407388</v>
      </c>
      <c r="AV68" s="51">
        <f t="shared" si="30"/>
        <v>215.79999999999998</v>
      </c>
      <c r="AW68" s="52">
        <f t="shared" si="31"/>
        <v>33.991371421100794</v>
      </c>
      <c r="AX68" s="53">
        <f t="shared" si="32"/>
        <v>262.28000000000003</v>
      </c>
      <c r="AY68" s="54">
        <f t="shared" si="17"/>
        <v>41.312589881030206</v>
      </c>
      <c r="AZ68" s="55">
        <f t="shared" si="33"/>
        <v>239.04</v>
      </c>
      <c r="BA68" s="56">
        <f t="shared" si="18"/>
        <v>37.6519806510655</v>
      </c>
      <c r="BB68" s="57">
        <f t="shared" si="34"/>
        <v>215.8</v>
      </c>
      <c r="BC68" s="58">
        <f t="shared" si="19"/>
        <v>33.991371421100801</v>
      </c>
      <c r="BD68" s="53">
        <f t="shared" si="35"/>
        <v>192.55999999999997</v>
      </c>
      <c r="BE68" s="54">
        <f t="shared" si="20"/>
        <v>30.330762191136088</v>
      </c>
      <c r="BF68" s="55">
        <f t="shared" si="36"/>
        <v>169.32</v>
      </c>
      <c r="BG68" s="56">
        <f t="shared" si="21"/>
        <v>26.670152961171397</v>
      </c>
    </row>
    <row r="69" spans="1:59" ht="21.75" x14ac:dyDescent="0.5">
      <c r="A69" s="41" t="s">
        <v>121</v>
      </c>
      <c r="B69" s="42">
        <v>210063</v>
      </c>
      <c r="C69" s="43">
        <v>4</v>
      </c>
      <c r="D69" s="44">
        <v>6.5</v>
      </c>
      <c r="E69" s="45">
        <f t="shared" ref="E69:E81" si="37">D69-(D69*35/100)</f>
        <v>4.2249999999999996</v>
      </c>
      <c r="F69" s="44">
        <v>8</v>
      </c>
      <c r="G69" s="45">
        <f t="shared" ref="G69:G81" si="38">F69-(F69*35/100)</f>
        <v>5.2</v>
      </c>
      <c r="H69" s="44">
        <v>10.5</v>
      </c>
      <c r="I69" s="45">
        <f t="shared" ref="I69:I81" si="39">H69-(H69*35/100)</f>
        <v>6.8250000000000002</v>
      </c>
      <c r="J69" s="46">
        <f t="shared" si="22"/>
        <v>25</v>
      </c>
      <c r="K69" s="46">
        <f t="shared" si="22"/>
        <v>16.25</v>
      </c>
      <c r="L69" s="47">
        <f t="shared" ref="L69:L82" si="40">(SUM(E69,G69,I69))/$B69*100000</f>
        <v>7.7357745057435148</v>
      </c>
      <c r="M69" s="44">
        <v>8.5</v>
      </c>
      <c r="N69" s="45">
        <f t="shared" si="23"/>
        <v>5.5250000000000004</v>
      </c>
      <c r="O69" s="44">
        <v>8.5</v>
      </c>
      <c r="P69" s="45">
        <f t="shared" ref="P69:P81" si="41">O69-(O69*35/100)</f>
        <v>5.5250000000000004</v>
      </c>
      <c r="Q69" s="44">
        <v>7</v>
      </c>
      <c r="R69" s="45">
        <f t="shared" ref="R69:R81" si="42">Q69-(Q69*35/100)</f>
        <v>4.55</v>
      </c>
      <c r="S69" s="46">
        <f t="shared" si="24"/>
        <v>24</v>
      </c>
      <c r="T69" s="46">
        <f t="shared" si="24"/>
        <v>15.600000000000001</v>
      </c>
      <c r="U69" s="47">
        <f t="shared" ref="U69:U82" si="43">(SUM(N69,P69,R69))/$B69*100000</f>
        <v>7.4263435255137749</v>
      </c>
      <c r="V69" s="44">
        <v>8</v>
      </c>
      <c r="W69" s="45">
        <f t="shared" ref="W69:W81" si="44">V69-(V69*35/100)</f>
        <v>5.2</v>
      </c>
      <c r="X69" s="44">
        <v>5.5</v>
      </c>
      <c r="Y69" s="45">
        <f t="shared" ref="Y69:Y81" si="45">X69-(X69*35/100)</f>
        <v>3.5750000000000002</v>
      </c>
      <c r="Z69" s="44">
        <v>5</v>
      </c>
      <c r="AA69" s="45">
        <f t="shared" ref="AA69:AA81" si="46">Z69-(Z69*35/100)</f>
        <v>3.25</v>
      </c>
      <c r="AB69" s="46">
        <f t="shared" si="25"/>
        <v>18.5</v>
      </c>
      <c r="AC69" s="46">
        <f t="shared" si="25"/>
        <v>12.025</v>
      </c>
      <c r="AD69" s="47">
        <f t="shared" ref="AD69:AD82" si="47">(SUM(W69,Y69,AA69))/$B69*100000</f>
        <v>5.7244731342502009</v>
      </c>
      <c r="AE69" s="44">
        <v>8</v>
      </c>
      <c r="AF69" s="45">
        <f t="shared" ref="AF69:AF81" si="48">AE69-(AE69*35/100)</f>
        <v>5.2</v>
      </c>
      <c r="AG69" s="44">
        <v>6.5</v>
      </c>
      <c r="AH69" s="45">
        <f t="shared" ref="AH69:AH81" si="49">AG69-(AG69*35/100)</f>
        <v>4.2249999999999996</v>
      </c>
      <c r="AI69" s="44">
        <v>8.5</v>
      </c>
      <c r="AJ69" s="45">
        <f t="shared" ref="AJ69:AJ81" si="50">AI69-(AI69*35/100)</f>
        <v>5.5250000000000004</v>
      </c>
      <c r="AK69" s="46">
        <f t="shared" si="26"/>
        <v>23</v>
      </c>
      <c r="AL69" s="46">
        <f t="shared" si="26"/>
        <v>14.950000000000001</v>
      </c>
      <c r="AM69" s="47">
        <f t="shared" ref="AM69:AM82" si="51">(SUM(AF69,AH69,AJ69))/$B69*100000</f>
        <v>7.1169125452840349</v>
      </c>
      <c r="AN69" s="48">
        <f t="shared" ref="AN69:AN82" si="52">M69+O69+Q69+V69+X69+Z69+AE69+AG69+AI69+D69+F69+H69</f>
        <v>90.5</v>
      </c>
      <c r="AO69" s="45">
        <f t="shared" ref="AO69:AO81" si="53">AN69-(AN69*35/100)</f>
        <v>58.825000000000003</v>
      </c>
      <c r="AP69" s="49">
        <f t="shared" si="27"/>
        <v>16.25</v>
      </c>
      <c r="AQ69" s="50">
        <f t="shared" si="27"/>
        <v>7.7357745057435148</v>
      </c>
      <c r="AR69" s="51">
        <f t="shared" si="28"/>
        <v>31.85</v>
      </c>
      <c r="AS69" s="52">
        <f t="shared" si="28"/>
        <v>15.16211803125729</v>
      </c>
      <c r="AT69" s="49">
        <f t="shared" si="29"/>
        <v>43.875</v>
      </c>
      <c r="AU69" s="50">
        <f t="shared" si="29"/>
        <v>20.88659116550749</v>
      </c>
      <c r="AV69" s="51">
        <f t="shared" si="30"/>
        <v>58.825000000000003</v>
      </c>
      <c r="AW69" s="52">
        <f t="shared" si="31"/>
        <v>28.003503710791531</v>
      </c>
      <c r="AX69" s="53">
        <f t="shared" si="32"/>
        <v>71.495000000000005</v>
      </c>
      <c r="AY69" s="54">
        <f t="shared" ref="AY69:AY82" si="54">AN69*0.79/B69*100000</f>
        <v>34.035027586962009</v>
      </c>
      <c r="AZ69" s="55">
        <f t="shared" si="33"/>
        <v>65.16</v>
      </c>
      <c r="BA69" s="56">
        <f t="shared" ref="BA69:BA82" si="55">AN69*0.72/B69*100000</f>
        <v>31.019265648876765</v>
      </c>
      <c r="BB69" s="57">
        <f t="shared" si="34"/>
        <v>58.825000000000003</v>
      </c>
      <c r="BC69" s="58">
        <f t="shared" ref="BC69:BC82" si="56">AN69*0.65/B69*100000</f>
        <v>28.003503710791524</v>
      </c>
      <c r="BD69" s="53">
        <f t="shared" si="35"/>
        <v>52.489999999999995</v>
      </c>
      <c r="BE69" s="54">
        <f t="shared" ref="BE69:BE82" si="57">AN69*0.58/B69*100000</f>
        <v>24.987741772706283</v>
      </c>
      <c r="BF69" s="55">
        <f t="shared" si="36"/>
        <v>46.155000000000001</v>
      </c>
      <c r="BG69" s="56">
        <f t="shared" ref="BG69:BG82" si="58">AN69*0.51/B69*100000</f>
        <v>21.971979834621042</v>
      </c>
    </row>
    <row r="70" spans="1:59" ht="21.75" x14ac:dyDescent="0.5">
      <c r="A70" s="41" t="s">
        <v>122</v>
      </c>
      <c r="B70" s="42">
        <v>599140</v>
      </c>
      <c r="C70" s="43">
        <v>2</v>
      </c>
      <c r="D70" s="44">
        <v>13.5</v>
      </c>
      <c r="E70" s="45">
        <f t="shared" si="37"/>
        <v>8.7750000000000004</v>
      </c>
      <c r="F70" s="44">
        <v>13.5</v>
      </c>
      <c r="G70" s="45">
        <f t="shared" si="38"/>
        <v>8.7750000000000004</v>
      </c>
      <c r="H70" s="44">
        <v>16</v>
      </c>
      <c r="I70" s="45">
        <f t="shared" si="39"/>
        <v>10.4</v>
      </c>
      <c r="J70" s="46">
        <f t="shared" ref="J70:K82" si="59">SUM(D70,F70,H70)</f>
        <v>43</v>
      </c>
      <c r="K70" s="46">
        <f t="shared" si="59"/>
        <v>27.950000000000003</v>
      </c>
      <c r="L70" s="47">
        <f t="shared" si="40"/>
        <v>4.6650198618019161</v>
      </c>
      <c r="M70" s="44">
        <v>18.5</v>
      </c>
      <c r="N70" s="45">
        <f t="shared" ref="N70:N81" si="60">M70-(M70*35/100)</f>
        <v>12.025</v>
      </c>
      <c r="O70" s="44">
        <v>14</v>
      </c>
      <c r="P70" s="45">
        <f t="shared" si="41"/>
        <v>9.1</v>
      </c>
      <c r="Q70" s="44">
        <v>15</v>
      </c>
      <c r="R70" s="45">
        <f t="shared" si="42"/>
        <v>9.75</v>
      </c>
      <c r="S70" s="46">
        <f t="shared" ref="S70:T81" si="61">SUM(M70,O70,Q70)</f>
        <v>47.5</v>
      </c>
      <c r="T70" s="46">
        <f t="shared" si="61"/>
        <v>30.875</v>
      </c>
      <c r="U70" s="47">
        <f t="shared" si="43"/>
        <v>5.153219614781186</v>
      </c>
      <c r="V70" s="44">
        <v>14.5</v>
      </c>
      <c r="W70" s="45">
        <f t="shared" si="44"/>
        <v>9.4250000000000007</v>
      </c>
      <c r="X70" s="44">
        <v>13</v>
      </c>
      <c r="Y70" s="45">
        <f t="shared" si="45"/>
        <v>8.4499999999999993</v>
      </c>
      <c r="Z70" s="44">
        <v>12.5</v>
      </c>
      <c r="AA70" s="45">
        <f t="shared" si="46"/>
        <v>8.125</v>
      </c>
      <c r="AB70" s="46">
        <f t="shared" ref="AB70:AC81" si="62">SUM(V70,X70,Z70)</f>
        <v>40</v>
      </c>
      <c r="AC70" s="46">
        <f t="shared" si="62"/>
        <v>26</v>
      </c>
      <c r="AD70" s="47">
        <f t="shared" si="47"/>
        <v>4.3395533598157359</v>
      </c>
      <c r="AE70" s="44">
        <v>13</v>
      </c>
      <c r="AF70" s="45">
        <f t="shared" si="48"/>
        <v>8.4499999999999993</v>
      </c>
      <c r="AG70" s="44">
        <v>14</v>
      </c>
      <c r="AH70" s="45">
        <f t="shared" si="49"/>
        <v>9.1</v>
      </c>
      <c r="AI70" s="44">
        <v>12.5</v>
      </c>
      <c r="AJ70" s="45">
        <f t="shared" si="50"/>
        <v>8.125</v>
      </c>
      <c r="AK70" s="46">
        <f t="shared" ref="AK70:AL82" si="63">SUM(AE70,AG70,AI70)</f>
        <v>39.5</v>
      </c>
      <c r="AL70" s="46">
        <f t="shared" si="63"/>
        <v>25.674999999999997</v>
      </c>
      <c r="AM70" s="47">
        <f t="shared" si="51"/>
        <v>4.2853089428180384</v>
      </c>
      <c r="AN70" s="48">
        <f t="shared" si="52"/>
        <v>170</v>
      </c>
      <c r="AO70" s="45">
        <f t="shared" si="53"/>
        <v>110.5</v>
      </c>
      <c r="AP70" s="49">
        <f t="shared" ref="AP70:AQ81" si="64">SUM(K70)</f>
        <v>27.950000000000003</v>
      </c>
      <c r="AQ70" s="50">
        <f t="shared" si="64"/>
        <v>4.6650198618019161</v>
      </c>
      <c r="AR70" s="51">
        <f t="shared" ref="AR70:AS82" si="65">SUM(T70,K70)</f>
        <v>58.825000000000003</v>
      </c>
      <c r="AS70" s="52">
        <f t="shared" si="65"/>
        <v>9.818239476583102</v>
      </c>
      <c r="AT70" s="49">
        <f t="shared" ref="AT70:AU82" si="66">SUM(T70,AC70,K70)</f>
        <v>84.825000000000003</v>
      </c>
      <c r="AU70" s="50">
        <f t="shared" si="66"/>
        <v>14.157792836398837</v>
      </c>
      <c r="AV70" s="51">
        <f t="shared" ref="AV70:AV82" si="67">SUM(T70,AC70,AL70,K70)</f>
        <v>110.5</v>
      </c>
      <c r="AW70" s="52">
        <f t="shared" ref="AW70:AW83" si="68">(SUM(N70,P70,R70,W70,Y70,AA70,AF70,AH70,AJ70,E70,G70,I70))/B70*100000</f>
        <v>18.443101779216878</v>
      </c>
      <c r="AX70" s="53">
        <f t="shared" ref="AX70:AX82" si="69">AN70*0.79</f>
        <v>134.30000000000001</v>
      </c>
      <c r="AY70" s="54">
        <f t="shared" si="54"/>
        <v>22.415462162432821</v>
      </c>
      <c r="AZ70" s="55">
        <f t="shared" ref="AZ70:AZ82" si="70">AN70*0.72</f>
        <v>122.39999999999999</v>
      </c>
      <c r="BA70" s="56">
        <f t="shared" si="55"/>
        <v>20.429281970824849</v>
      </c>
      <c r="BB70" s="57">
        <f t="shared" ref="BB70:BB82" si="71">AN70*0.65</f>
        <v>110.5</v>
      </c>
      <c r="BC70" s="58">
        <f t="shared" si="56"/>
        <v>18.443101779216875</v>
      </c>
      <c r="BD70" s="53">
        <f t="shared" ref="BD70:BD82" si="72">AN70*0.58</f>
        <v>98.6</v>
      </c>
      <c r="BE70" s="54">
        <f t="shared" si="57"/>
        <v>16.456921587608903</v>
      </c>
      <c r="BF70" s="55">
        <f t="shared" ref="BF70:BF82" si="73">AN70*0.51</f>
        <v>86.7</v>
      </c>
      <c r="BG70" s="56">
        <f t="shared" si="58"/>
        <v>14.470741396000935</v>
      </c>
    </row>
    <row r="71" spans="1:59" ht="21.75" x14ac:dyDescent="0.5">
      <c r="A71" s="41" t="s">
        <v>123</v>
      </c>
      <c r="B71" s="42">
        <v>848136</v>
      </c>
      <c r="C71" s="43">
        <v>5</v>
      </c>
      <c r="D71" s="44">
        <v>26</v>
      </c>
      <c r="E71" s="45">
        <f t="shared" si="37"/>
        <v>16.899999999999999</v>
      </c>
      <c r="F71" s="44">
        <v>32</v>
      </c>
      <c r="G71" s="45">
        <f t="shared" si="38"/>
        <v>20.8</v>
      </c>
      <c r="H71" s="44">
        <v>33.5</v>
      </c>
      <c r="I71" s="45">
        <f t="shared" si="39"/>
        <v>21.774999999999999</v>
      </c>
      <c r="J71" s="46">
        <f t="shared" si="59"/>
        <v>91.5</v>
      </c>
      <c r="K71" s="46">
        <f t="shared" si="59"/>
        <v>59.475000000000001</v>
      </c>
      <c r="L71" s="47">
        <f t="shared" si="40"/>
        <v>7.0124366846826458</v>
      </c>
      <c r="M71" s="44">
        <v>37.5</v>
      </c>
      <c r="N71" s="45">
        <f t="shared" si="60"/>
        <v>24.375</v>
      </c>
      <c r="O71" s="44">
        <v>38.5</v>
      </c>
      <c r="P71" s="45">
        <f t="shared" si="41"/>
        <v>25.024999999999999</v>
      </c>
      <c r="Q71" s="44">
        <v>29.5</v>
      </c>
      <c r="R71" s="45">
        <f t="shared" si="42"/>
        <v>19.175000000000001</v>
      </c>
      <c r="S71" s="46">
        <f t="shared" si="61"/>
        <v>105.5</v>
      </c>
      <c r="T71" s="46">
        <f t="shared" si="61"/>
        <v>68.575000000000003</v>
      </c>
      <c r="U71" s="47">
        <f t="shared" si="43"/>
        <v>8.0853778167652361</v>
      </c>
      <c r="V71" s="44">
        <v>33.5</v>
      </c>
      <c r="W71" s="45">
        <f t="shared" si="44"/>
        <v>21.774999999999999</v>
      </c>
      <c r="X71" s="44">
        <v>27.5</v>
      </c>
      <c r="Y71" s="45">
        <f t="shared" si="45"/>
        <v>17.875</v>
      </c>
      <c r="Z71" s="44">
        <v>32.5</v>
      </c>
      <c r="AA71" s="45">
        <f t="shared" si="46"/>
        <v>21.125</v>
      </c>
      <c r="AB71" s="46">
        <f t="shared" si="62"/>
        <v>93.5</v>
      </c>
      <c r="AC71" s="46">
        <f t="shared" si="62"/>
        <v>60.774999999999999</v>
      </c>
      <c r="AD71" s="47">
        <f t="shared" si="47"/>
        <v>7.1657139892658721</v>
      </c>
      <c r="AE71" s="44">
        <v>25</v>
      </c>
      <c r="AF71" s="45">
        <f t="shared" si="48"/>
        <v>16.25</v>
      </c>
      <c r="AG71" s="44">
        <v>29.5</v>
      </c>
      <c r="AH71" s="45">
        <f t="shared" si="49"/>
        <v>19.175000000000001</v>
      </c>
      <c r="AI71" s="44">
        <v>25</v>
      </c>
      <c r="AJ71" s="45">
        <f t="shared" si="50"/>
        <v>16.25</v>
      </c>
      <c r="AK71" s="46">
        <f t="shared" si="63"/>
        <v>79.5</v>
      </c>
      <c r="AL71" s="46">
        <f t="shared" si="63"/>
        <v>51.674999999999997</v>
      </c>
      <c r="AM71" s="47">
        <f t="shared" si="51"/>
        <v>6.0927728571832818</v>
      </c>
      <c r="AN71" s="48">
        <f t="shared" si="52"/>
        <v>370</v>
      </c>
      <c r="AO71" s="45">
        <f t="shared" si="53"/>
        <v>240.5</v>
      </c>
      <c r="AP71" s="49">
        <f t="shared" si="64"/>
        <v>59.475000000000001</v>
      </c>
      <c r="AQ71" s="50">
        <f t="shared" si="64"/>
        <v>7.0124366846826458</v>
      </c>
      <c r="AR71" s="51">
        <f t="shared" si="65"/>
        <v>128.05000000000001</v>
      </c>
      <c r="AS71" s="52">
        <f t="shared" si="65"/>
        <v>15.097814501447882</v>
      </c>
      <c r="AT71" s="49">
        <f t="shared" si="66"/>
        <v>188.82499999999999</v>
      </c>
      <c r="AU71" s="50">
        <f t="shared" si="66"/>
        <v>22.263528490713753</v>
      </c>
      <c r="AV71" s="51">
        <f t="shared" si="67"/>
        <v>240.49999999999997</v>
      </c>
      <c r="AW71" s="52">
        <f t="shared" si="68"/>
        <v>28.356301347897041</v>
      </c>
      <c r="AX71" s="53">
        <f t="shared" si="69"/>
        <v>292.3</v>
      </c>
      <c r="AY71" s="54">
        <f t="shared" si="54"/>
        <v>34.463812407444088</v>
      </c>
      <c r="AZ71" s="55">
        <f t="shared" si="70"/>
        <v>266.39999999999998</v>
      </c>
      <c r="BA71" s="56">
        <f t="shared" si="55"/>
        <v>31.410056877670559</v>
      </c>
      <c r="BB71" s="57">
        <f t="shared" si="71"/>
        <v>240.5</v>
      </c>
      <c r="BC71" s="58">
        <f t="shared" si="56"/>
        <v>28.356301347897034</v>
      </c>
      <c r="BD71" s="53">
        <f t="shared" si="72"/>
        <v>214.6</v>
      </c>
      <c r="BE71" s="54">
        <f t="shared" si="57"/>
        <v>25.302545818123505</v>
      </c>
      <c r="BF71" s="55">
        <f t="shared" si="73"/>
        <v>188.70000000000002</v>
      </c>
      <c r="BG71" s="56">
        <f t="shared" si="58"/>
        <v>22.248790288349984</v>
      </c>
    </row>
    <row r="72" spans="1:59" ht="21.75" x14ac:dyDescent="0.5">
      <c r="A72" s="41" t="s">
        <v>124</v>
      </c>
      <c r="B72" s="42">
        <v>1048685</v>
      </c>
      <c r="C72" s="43">
        <v>11</v>
      </c>
      <c r="D72" s="44">
        <v>33</v>
      </c>
      <c r="E72" s="45">
        <f t="shared" si="37"/>
        <v>21.45</v>
      </c>
      <c r="F72" s="44">
        <v>31</v>
      </c>
      <c r="G72" s="45">
        <f t="shared" si="38"/>
        <v>20.149999999999999</v>
      </c>
      <c r="H72" s="44">
        <v>34</v>
      </c>
      <c r="I72" s="45">
        <f t="shared" si="39"/>
        <v>22.1</v>
      </c>
      <c r="J72" s="46">
        <f t="shared" si="59"/>
        <v>98</v>
      </c>
      <c r="K72" s="46">
        <f t="shared" si="59"/>
        <v>63.699999999999996</v>
      </c>
      <c r="L72" s="47">
        <f t="shared" si="40"/>
        <v>6.0742739716883518</v>
      </c>
      <c r="M72" s="44">
        <v>36</v>
      </c>
      <c r="N72" s="45">
        <f t="shared" si="60"/>
        <v>23.4</v>
      </c>
      <c r="O72" s="44">
        <v>34.5</v>
      </c>
      <c r="P72" s="45">
        <f t="shared" si="41"/>
        <v>22.425000000000001</v>
      </c>
      <c r="Q72" s="44">
        <v>45.5</v>
      </c>
      <c r="R72" s="45">
        <f t="shared" si="42"/>
        <v>29.574999999999999</v>
      </c>
      <c r="S72" s="46">
        <f t="shared" si="61"/>
        <v>116</v>
      </c>
      <c r="T72" s="46">
        <f t="shared" si="61"/>
        <v>75.400000000000006</v>
      </c>
      <c r="U72" s="47">
        <f t="shared" si="43"/>
        <v>7.1899569460800912</v>
      </c>
      <c r="V72" s="44">
        <v>38.5</v>
      </c>
      <c r="W72" s="45">
        <f t="shared" si="44"/>
        <v>25.024999999999999</v>
      </c>
      <c r="X72" s="44">
        <v>37</v>
      </c>
      <c r="Y72" s="45">
        <f t="shared" si="45"/>
        <v>24.05</v>
      </c>
      <c r="Z72" s="44">
        <v>33</v>
      </c>
      <c r="AA72" s="45">
        <f t="shared" si="46"/>
        <v>21.45</v>
      </c>
      <c r="AB72" s="46">
        <f t="shared" si="62"/>
        <v>108.5</v>
      </c>
      <c r="AC72" s="46">
        <f t="shared" si="62"/>
        <v>70.525000000000006</v>
      </c>
      <c r="AD72" s="47">
        <f t="shared" si="47"/>
        <v>6.7250890400835335</v>
      </c>
      <c r="AE72" s="44">
        <v>38.5</v>
      </c>
      <c r="AF72" s="45">
        <f t="shared" si="48"/>
        <v>25.024999999999999</v>
      </c>
      <c r="AG72" s="44">
        <v>37</v>
      </c>
      <c r="AH72" s="45">
        <f t="shared" si="49"/>
        <v>24.05</v>
      </c>
      <c r="AI72" s="44">
        <v>32</v>
      </c>
      <c r="AJ72" s="45">
        <f t="shared" si="50"/>
        <v>20.8</v>
      </c>
      <c r="AK72" s="46">
        <f t="shared" si="63"/>
        <v>107.5</v>
      </c>
      <c r="AL72" s="46">
        <f t="shared" si="63"/>
        <v>69.875</v>
      </c>
      <c r="AM72" s="47">
        <f t="shared" si="51"/>
        <v>6.6631066526173246</v>
      </c>
      <c r="AN72" s="48">
        <f t="shared" si="52"/>
        <v>430</v>
      </c>
      <c r="AO72" s="45">
        <f t="shared" si="53"/>
        <v>279.5</v>
      </c>
      <c r="AP72" s="49">
        <f t="shared" si="64"/>
        <v>63.699999999999996</v>
      </c>
      <c r="AQ72" s="50">
        <f t="shared" si="64"/>
        <v>6.0742739716883518</v>
      </c>
      <c r="AR72" s="51">
        <f t="shared" si="65"/>
        <v>139.1</v>
      </c>
      <c r="AS72" s="52">
        <f t="shared" si="65"/>
        <v>13.264230917768444</v>
      </c>
      <c r="AT72" s="49">
        <f t="shared" si="66"/>
        <v>209.625</v>
      </c>
      <c r="AU72" s="50">
        <f t="shared" si="66"/>
        <v>19.989319957851976</v>
      </c>
      <c r="AV72" s="51">
        <f t="shared" si="67"/>
        <v>279.5</v>
      </c>
      <c r="AW72" s="52">
        <f t="shared" si="68"/>
        <v>26.652426610469306</v>
      </c>
      <c r="AX72" s="53">
        <f t="shared" si="69"/>
        <v>339.7</v>
      </c>
      <c r="AY72" s="54">
        <f t="shared" si="54"/>
        <v>32.392949265031916</v>
      </c>
      <c r="AZ72" s="55">
        <f t="shared" si="70"/>
        <v>309.59999999999997</v>
      </c>
      <c r="BA72" s="56">
        <f t="shared" si="55"/>
        <v>29.522687937750607</v>
      </c>
      <c r="BB72" s="57">
        <f t="shared" si="71"/>
        <v>279.5</v>
      </c>
      <c r="BC72" s="58">
        <f t="shared" si="56"/>
        <v>26.652426610469298</v>
      </c>
      <c r="BD72" s="53">
        <f t="shared" si="72"/>
        <v>249.39999999999998</v>
      </c>
      <c r="BE72" s="54">
        <f t="shared" si="57"/>
        <v>23.78216528318799</v>
      </c>
      <c r="BF72" s="55">
        <f t="shared" si="73"/>
        <v>219.3</v>
      </c>
      <c r="BG72" s="56">
        <f t="shared" si="58"/>
        <v>20.911903955906684</v>
      </c>
    </row>
    <row r="73" spans="1:59" ht="21.75" x14ac:dyDescent="0.5">
      <c r="A73" s="41" t="s">
        <v>125</v>
      </c>
      <c r="B73" s="42">
        <v>1395250</v>
      </c>
      <c r="C73" s="43">
        <v>9</v>
      </c>
      <c r="D73" s="44">
        <v>30.5</v>
      </c>
      <c r="E73" s="45">
        <f t="shared" si="37"/>
        <v>19.824999999999999</v>
      </c>
      <c r="F73" s="44">
        <v>39.5</v>
      </c>
      <c r="G73" s="45">
        <f t="shared" si="38"/>
        <v>25.675000000000001</v>
      </c>
      <c r="H73" s="44">
        <v>36.5</v>
      </c>
      <c r="I73" s="45">
        <f t="shared" si="39"/>
        <v>23.725000000000001</v>
      </c>
      <c r="J73" s="46">
        <f t="shared" si="59"/>
        <v>106.5</v>
      </c>
      <c r="K73" s="46">
        <f t="shared" si="59"/>
        <v>69.224999999999994</v>
      </c>
      <c r="L73" s="47">
        <f t="shared" si="40"/>
        <v>4.9614764379143521</v>
      </c>
      <c r="M73" s="44">
        <v>35</v>
      </c>
      <c r="N73" s="45">
        <f t="shared" si="60"/>
        <v>22.75</v>
      </c>
      <c r="O73" s="44">
        <v>31.5</v>
      </c>
      <c r="P73" s="45">
        <f t="shared" si="41"/>
        <v>20.475000000000001</v>
      </c>
      <c r="Q73" s="44">
        <v>32</v>
      </c>
      <c r="R73" s="45">
        <f t="shared" si="42"/>
        <v>20.8</v>
      </c>
      <c r="S73" s="46">
        <f t="shared" si="61"/>
        <v>98.5</v>
      </c>
      <c r="T73" s="46">
        <f t="shared" si="61"/>
        <v>64.025000000000006</v>
      </c>
      <c r="U73" s="47">
        <f t="shared" si="43"/>
        <v>4.588783372155528</v>
      </c>
      <c r="V73" s="44">
        <v>31.5</v>
      </c>
      <c r="W73" s="45">
        <f t="shared" si="44"/>
        <v>20.475000000000001</v>
      </c>
      <c r="X73" s="44">
        <v>26</v>
      </c>
      <c r="Y73" s="45">
        <f t="shared" si="45"/>
        <v>16.899999999999999</v>
      </c>
      <c r="Z73" s="44">
        <v>28</v>
      </c>
      <c r="AA73" s="45">
        <f t="shared" si="46"/>
        <v>18.2</v>
      </c>
      <c r="AB73" s="46">
        <f t="shared" si="62"/>
        <v>85.5</v>
      </c>
      <c r="AC73" s="46">
        <f t="shared" si="62"/>
        <v>55.575000000000003</v>
      </c>
      <c r="AD73" s="47">
        <f t="shared" si="47"/>
        <v>3.9831571402974379</v>
      </c>
      <c r="AE73" s="44">
        <v>29</v>
      </c>
      <c r="AF73" s="45">
        <f t="shared" si="48"/>
        <v>18.850000000000001</v>
      </c>
      <c r="AG73" s="44">
        <v>21.5</v>
      </c>
      <c r="AH73" s="45">
        <f t="shared" si="49"/>
        <v>13.975</v>
      </c>
      <c r="AI73" s="44">
        <v>25</v>
      </c>
      <c r="AJ73" s="45">
        <f t="shared" si="50"/>
        <v>16.25</v>
      </c>
      <c r="AK73" s="46">
        <f t="shared" si="63"/>
        <v>75.5</v>
      </c>
      <c r="AL73" s="46">
        <f t="shared" si="63"/>
        <v>49.075000000000003</v>
      </c>
      <c r="AM73" s="47">
        <f t="shared" si="51"/>
        <v>3.5172908080989074</v>
      </c>
      <c r="AN73" s="48">
        <f t="shared" si="52"/>
        <v>366</v>
      </c>
      <c r="AO73" s="45">
        <f t="shared" si="53"/>
        <v>237.9</v>
      </c>
      <c r="AP73" s="49">
        <f t="shared" si="64"/>
        <v>69.224999999999994</v>
      </c>
      <c r="AQ73" s="50">
        <f t="shared" si="64"/>
        <v>4.9614764379143521</v>
      </c>
      <c r="AR73" s="51">
        <f t="shared" si="65"/>
        <v>133.25</v>
      </c>
      <c r="AS73" s="52">
        <f t="shared" si="65"/>
        <v>9.5502598100698801</v>
      </c>
      <c r="AT73" s="49">
        <f t="shared" si="66"/>
        <v>188.82499999999999</v>
      </c>
      <c r="AU73" s="50">
        <f t="shared" si="66"/>
        <v>13.533416950367318</v>
      </c>
      <c r="AV73" s="51">
        <f t="shared" si="67"/>
        <v>237.9</v>
      </c>
      <c r="AW73" s="52">
        <f t="shared" si="68"/>
        <v>17.050707758466224</v>
      </c>
      <c r="AX73" s="53">
        <f t="shared" si="69"/>
        <v>289.14</v>
      </c>
      <c r="AY73" s="54">
        <f t="shared" si="54"/>
        <v>20.723167891058949</v>
      </c>
      <c r="AZ73" s="55">
        <f t="shared" si="70"/>
        <v>263.52</v>
      </c>
      <c r="BA73" s="56">
        <f t="shared" si="55"/>
        <v>18.886937824762587</v>
      </c>
      <c r="BB73" s="57">
        <f t="shared" si="71"/>
        <v>237.9</v>
      </c>
      <c r="BC73" s="58">
        <f t="shared" si="56"/>
        <v>17.050707758466224</v>
      </c>
      <c r="BD73" s="53">
        <f t="shared" si="72"/>
        <v>212.27999999999997</v>
      </c>
      <c r="BE73" s="54">
        <f t="shared" si="57"/>
        <v>15.21447769216986</v>
      </c>
      <c r="BF73" s="55">
        <f t="shared" si="73"/>
        <v>186.66</v>
      </c>
      <c r="BG73" s="56">
        <f t="shared" si="58"/>
        <v>13.378247625873499</v>
      </c>
    </row>
    <row r="74" spans="1:59" ht="21.75" x14ac:dyDescent="0.5">
      <c r="A74" s="41" t="s">
        <v>126</v>
      </c>
      <c r="B74" s="42">
        <v>516746</v>
      </c>
      <c r="C74" s="43">
        <v>8</v>
      </c>
      <c r="D74" s="44">
        <v>10</v>
      </c>
      <c r="E74" s="45">
        <f t="shared" si="37"/>
        <v>6.5</v>
      </c>
      <c r="F74" s="44">
        <v>9</v>
      </c>
      <c r="G74" s="45">
        <f t="shared" si="38"/>
        <v>5.85</v>
      </c>
      <c r="H74" s="44">
        <v>14</v>
      </c>
      <c r="I74" s="45">
        <f t="shared" si="39"/>
        <v>9.1</v>
      </c>
      <c r="J74" s="46">
        <f t="shared" si="59"/>
        <v>33</v>
      </c>
      <c r="K74" s="46">
        <f t="shared" si="59"/>
        <v>21.45</v>
      </c>
      <c r="L74" s="47">
        <f t="shared" si="40"/>
        <v>4.1509755276286606</v>
      </c>
      <c r="M74" s="44">
        <v>13.5</v>
      </c>
      <c r="N74" s="45">
        <f t="shared" si="60"/>
        <v>8.7750000000000004</v>
      </c>
      <c r="O74" s="44">
        <v>14.5</v>
      </c>
      <c r="P74" s="45">
        <f t="shared" si="41"/>
        <v>9.4250000000000007</v>
      </c>
      <c r="Q74" s="44">
        <v>10.5</v>
      </c>
      <c r="R74" s="45">
        <f t="shared" si="42"/>
        <v>6.8250000000000002</v>
      </c>
      <c r="S74" s="46">
        <f t="shared" si="61"/>
        <v>38.5</v>
      </c>
      <c r="T74" s="46">
        <f t="shared" si="61"/>
        <v>25.025000000000002</v>
      </c>
      <c r="U74" s="47">
        <f t="shared" si="43"/>
        <v>4.8428047822334381</v>
      </c>
      <c r="V74" s="44">
        <v>13</v>
      </c>
      <c r="W74" s="45">
        <f t="shared" si="44"/>
        <v>8.4499999999999993</v>
      </c>
      <c r="X74" s="44">
        <v>9</v>
      </c>
      <c r="Y74" s="45">
        <f t="shared" si="45"/>
        <v>5.85</v>
      </c>
      <c r="Z74" s="44">
        <v>11</v>
      </c>
      <c r="AA74" s="45">
        <f t="shared" si="46"/>
        <v>7.15</v>
      </c>
      <c r="AB74" s="46">
        <f t="shared" si="62"/>
        <v>33</v>
      </c>
      <c r="AC74" s="46">
        <f t="shared" si="62"/>
        <v>21.45</v>
      </c>
      <c r="AD74" s="47">
        <f t="shared" si="47"/>
        <v>4.1509755276286606</v>
      </c>
      <c r="AE74" s="44">
        <v>7.5</v>
      </c>
      <c r="AF74" s="45">
        <f t="shared" si="48"/>
        <v>4.875</v>
      </c>
      <c r="AG74" s="44">
        <v>10</v>
      </c>
      <c r="AH74" s="45">
        <f t="shared" si="49"/>
        <v>6.5</v>
      </c>
      <c r="AI74" s="44">
        <v>8.5</v>
      </c>
      <c r="AJ74" s="45">
        <f t="shared" si="50"/>
        <v>5.5250000000000004</v>
      </c>
      <c r="AK74" s="46">
        <f t="shared" si="63"/>
        <v>26</v>
      </c>
      <c r="AL74" s="46">
        <f t="shared" si="63"/>
        <v>16.899999999999999</v>
      </c>
      <c r="AM74" s="47">
        <f t="shared" si="51"/>
        <v>3.2704655672225815</v>
      </c>
      <c r="AN74" s="48">
        <f t="shared" si="52"/>
        <v>130.5</v>
      </c>
      <c r="AO74" s="45">
        <f t="shared" si="53"/>
        <v>84.825000000000003</v>
      </c>
      <c r="AP74" s="49">
        <f t="shared" si="64"/>
        <v>21.45</v>
      </c>
      <c r="AQ74" s="50">
        <f t="shared" si="64"/>
        <v>4.1509755276286606</v>
      </c>
      <c r="AR74" s="51">
        <f t="shared" si="65"/>
        <v>46.475000000000001</v>
      </c>
      <c r="AS74" s="52">
        <f t="shared" si="65"/>
        <v>8.9937803098620996</v>
      </c>
      <c r="AT74" s="49">
        <f t="shared" si="66"/>
        <v>67.924999999999997</v>
      </c>
      <c r="AU74" s="50">
        <f t="shared" si="66"/>
        <v>13.144755837490759</v>
      </c>
      <c r="AV74" s="51">
        <f t="shared" si="67"/>
        <v>84.825000000000003</v>
      </c>
      <c r="AW74" s="52">
        <f t="shared" si="68"/>
        <v>16.415221404713339</v>
      </c>
      <c r="AX74" s="53">
        <f t="shared" si="69"/>
        <v>103.095</v>
      </c>
      <c r="AY74" s="54">
        <f t="shared" si="54"/>
        <v>19.95080755342083</v>
      </c>
      <c r="AZ74" s="55">
        <f t="shared" si="70"/>
        <v>93.96</v>
      </c>
      <c r="BA74" s="56">
        <f t="shared" si="55"/>
        <v>18.183014479067083</v>
      </c>
      <c r="BB74" s="57">
        <f t="shared" si="71"/>
        <v>84.825000000000003</v>
      </c>
      <c r="BC74" s="58">
        <f t="shared" si="56"/>
        <v>16.415221404713339</v>
      </c>
      <c r="BD74" s="53">
        <f t="shared" si="72"/>
        <v>75.69</v>
      </c>
      <c r="BE74" s="54">
        <f t="shared" si="57"/>
        <v>14.647428330359595</v>
      </c>
      <c r="BF74" s="55">
        <f t="shared" si="73"/>
        <v>66.555000000000007</v>
      </c>
      <c r="BG74" s="56">
        <f t="shared" si="58"/>
        <v>12.879635256005855</v>
      </c>
    </row>
    <row r="75" spans="1:59" ht="21.75" x14ac:dyDescent="0.5">
      <c r="A75" s="41" t="s">
        <v>127</v>
      </c>
      <c r="B75" s="42">
        <v>510761</v>
      </c>
      <c r="C75" s="43">
        <v>8</v>
      </c>
      <c r="D75" s="44">
        <v>4.5</v>
      </c>
      <c r="E75" s="45">
        <f t="shared" si="37"/>
        <v>2.9249999999999998</v>
      </c>
      <c r="F75" s="44">
        <v>11</v>
      </c>
      <c r="G75" s="45">
        <f t="shared" si="38"/>
        <v>7.15</v>
      </c>
      <c r="H75" s="44">
        <v>14.5</v>
      </c>
      <c r="I75" s="45">
        <f t="shared" si="39"/>
        <v>9.4250000000000007</v>
      </c>
      <c r="J75" s="46">
        <f t="shared" si="59"/>
        <v>30</v>
      </c>
      <c r="K75" s="46">
        <f t="shared" si="59"/>
        <v>19.5</v>
      </c>
      <c r="L75" s="47">
        <f t="shared" si="40"/>
        <v>3.8178326066398967</v>
      </c>
      <c r="M75" s="44">
        <v>12</v>
      </c>
      <c r="N75" s="45">
        <f t="shared" si="60"/>
        <v>7.8</v>
      </c>
      <c r="O75" s="44">
        <v>9</v>
      </c>
      <c r="P75" s="45">
        <f t="shared" si="41"/>
        <v>5.85</v>
      </c>
      <c r="Q75" s="44">
        <v>14.5</v>
      </c>
      <c r="R75" s="45">
        <f t="shared" si="42"/>
        <v>9.4250000000000007</v>
      </c>
      <c r="S75" s="46">
        <f t="shared" si="61"/>
        <v>35.5</v>
      </c>
      <c r="T75" s="46">
        <f t="shared" si="61"/>
        <v>23.074999999999999</v>
      </c>
      <c r="U75" s="47">
        <f t="shared" si="43"/>
        <v>4.5177685845238766</v>
      </c>
      <c r="V75" s="44">
        <v>10</v>
      </c>
      <c r="W75" s="45">
        <f t="shared" si="44"/>
        <v>6.5</v>
      </c>
      <c r="X75" s="44">
        <v>10.5</v>
      </c>
      <c r="Y75" s="45">
        <f t="shared" si="45"/>
        <v>6.8250000000000002</v>
      </c>
      <c r="Z75" s="44">
        <v>9</v>
      </c>
      <c r="AA75" s="45">
        <f t="shared" si="46"/>
        <v>5.85</v>
      </c>
      <c r="AB75" s="46">
        <f t="shared" si="62"/>
        <v>29.5</v>
      </c>
      <c r="AC75" s="46">
        <f t="shared" si="62"/>
        <v>19.174999999999997</v>
      </c>
      <c r="AD75" s="47">
        <f t="shared" si="47"/>
        <v>3.7542020631958972</v>
      </c>
      <c r="AE75" s="44">
        <v>10</v>
      </c>
      <c r="AF75" s="45">
        <f t="shared" si="48"/>
        <v>6.5</v>
      </c>
      <c r="AG75" s="44">
        <v>5</v>
      </c>
      <c r="AH75" s="45">
        <f t="shared" si="49"/>
        <v>3.25</v>
      </c>
      <c r="AI75" s="44">
        <v>6.5</v>
      </c>
      <c r="AJ75" s="45">
        <f t="shared" si="50"/>
        <v>4.2249999999999996</v>
      </c>
      <c r="AK75" s="46">
        <f t="shared" si="63"/>
        <v>21.5</v>
      </c>
      <c r="AL75" s="46">
        <f t="shared" si="63"/>
        <v>13.975</v>
      </c>
      <c r="AM75" s="47">
        <f t="shared" si="51"/>
        <v>2.7361133680919254</v>
      </c>
      <c r="AN75" s="48">
        <f t="shared" si="52"/>
        <v>116.5</v>
      </c>
      <c r="AO75" s="45">
        <f t="shared" si="53"/>
        <v>75.724999999999994</v>
      </c>
      <c r="AP75" s="49">
        <f t="shared" si="64"/>
        <v>19.5</v>
      </c>
      <c r="AQ75" s="50">
        <f t="shared" si="64"/>
        <v>3.8178326066398967</v>
      </c>
      <c r="AR75" s="51">
        <f t="shared" si="65"/>
        <v>42.575000000000003</v>
      </c>
      <c r="AS75" s="52">
        <f t="shared" si="65"/>
        <v>8.3356011911637733</v>
      </c>
      <c r="AT75" s="49">
        <f t="shared" si="66"/>
        <v>61.75</v>
      </c>
      <c r="AU75" s="50">
        <f t="shared" si="66"/>
        <v>12.089803254359671</v>
      </c>
      <c r="AV75" s="51">
        <f t="shared" si="67"/>
        <v>75.724999999999994</v>
      </c>
      <c r="AW75" s="52">
        <f t="shared" si="68"/>
        <v>14.825916622451595</v>
      </c>
      <c r="AX75" s="53">
        <f t="shared" si="69"/>
        <v>92.035000000000011</v>
      </c>
      <c r="AY75" s="54">
        <f t="shared" si="54"/>
        <v>18.019190971902713</v>
      </c>
      <c r="AZ75" s="55">
        <f t="shared" si="70"/>
        <v>83.88</v>
      </c>
      <c r="BA75" s="56">
        <f t="shared" si="55"/>
        <v>16.422553797177155</v>
      </c>
      <c r="BB75" s="57">
        <f t="shared" si="71"/>
        <v>75.725000000000009</v>
      </c>
      <c r="BC75" s="58">
        <f t="shared" si="56"/>
        <v>14.825916622451599</v>
      </c>
      <c r="BD75" s="53">
        <f t="shared" si="72"/>
        <v>67.569999999999993</v>
      </c>
      <c r="BE75" s="54">
        <f t="shared" si="57"/>
        <v>13.229279447726039</v>
      </c>
      <c r="BF75" s="55">
        <f t="shared" si="73"/>
        <v>59.414999999999999</v>
      </c>
      <c r="BG75" s="56">
        <f t="shared" si="58"/>
        <v>11.632642273000483</v>
      </c>
    </row>
    <row r="76" spans="1:59" ht="21.75" x14ac:dyDescent="0.5">
      <c r="A76" s="41" t="s">
        <v>128</v>
      </c>
      <c r="B76" s="42">
        <v>281432</v>
      </c>
      <c r="C76" s="43">
        <v>4</v>
      </c>
      <c r="D76" s="44">
        <v>8.5</v>
      </c>
      <c r="E76" s="45">
        <f t="shared" si="37"/>
        <v>5.5250000000000004</v>
      </c>
      <c r="F76" s="44">
        <v>9.5</v>
      </c>
      <c r="G76" s="45">
        <f t="shared" si="38"/>
        <v>6.1749999999999998</v>
      </c>
      <c r="H76" s="44">
        <v>10.5</v>
      </c>
      <c r="I76" s="45">
        <f t="shared" si="39"/>
        <v>6.8250000000000002</v>
      </c>
      <c r="J76" s="46">
        <f t="shared" si="59"/>
        <v>28.5</v>
      </c>
      <c r="K76" s="46">
        <f t="shared" si="59"/>
        <v>18.524999999999999</v>
      </c>
      <c r="L76" s="47">
        <f t="shared" si="40"/>
        <v>6.5824071178828278</v>
      </c>
      <c r="M76" s="44">
        <v>8</v>
      </c>
      <c r="N76" s="45">
        <f t="shared" si="60"/>
        <v>5.2</v>
      </c>
      <c r="O76" s="44">
        <v>8.5</v>
      </c>
      <c r="P76" s="45">
        <f t="shared" si="41"/>
        <v>5.5250000000000004</v>
      </c>
      <c r="Q76" s="44">
        <v>9</v>
      </c>
      <c r="R76" s="45">
        <f t="shared" si="42"/>
        <v>5.85</v>
      </c>
      <c r="S76" s="46">
        <f t="shared" si="61"/>
        <v>25.5</v>
      </c>
      <c r="T76" s="46">
        <f t="shared" si="61"/>
        <v>16.575000000000003</v>
      </c>
      <c r="U76" s="47">
        <f t="shared" si="43"/>
        <v>5.8895221581056889</v>
      </c>
      <c r="V76" s="44">
        <v>10</v>
      </c>
      <c r="W76" s="45">
        <f t="shared" si="44"/>
        <v>6.5</v>
      </c>
      <c r="X76" s="44">
        <v>10.5</v>
      </c>
      <c r="Y76" s="45">
        <f t="shared" si="45"/>
        <v>6.8250000000000002</v>
      </c>
      <c r="Z76" s="44">
        <v>8</v>
      </c>
      <c r="AA76" s="45">
        <f t="shared" si="46"/>
        <v>5.2</v>
      </c>
      <c r="AB76" s="46">
        <f t="shared" si="62"/>
        <v>28.5</v>
      </c>
      <c r="AC76" s="46">
        <f t="shared" si="62"/>
        <v>18.524999999999999</v>
      </c>
      <c r="AD76" s="47">
        <f t="shared" si="47"/>
        <v>6.5824071178828278</v>
      </c>
      <c r="AE76" s="44">
        <v>5</v>
      </c>
      <c r="AF76" s="45">
        <f t="shared" si="48"/>
        <v>3.25</v>
      </c>
      <c r="AG76" s="44">
        <v>8</v>
      </c>
      <c r="AH76" s="45">
        <f t="shared" si="49"/>
        <v>5.2</v>
      </c>
      <c r="AI76" s="44">
        <v>8</v>
      </c>
      <c r="AJ76" s="45">
        <f t="shared" si="50"/>
        <v>5.2</v>
      </c>
      <c r="AK76" s="46">
        <f t="shared" si="63"/>
        <v>21</v>
      </c>
      <c r="AL76" s="46">
        <f t="shared" si="63"/>
        <v>13.649999999999999</v>
      </c>
      <c r="AM76" s="47">
        <f t="shared" si="51"/>
        <v>4.8501947184399778</v>
      </c>
      <c r="AN76" s="48">
        <f t="shared" si="52"/>
        <v>103.5</v>
      </c>
      <c r="AO76" s="45">
        <f t="shared" si="53"/>
        <v>67.275000000000006</v>
      </c>
      <c r="AP76" s="49">
        <f t="shared" si="64"/>
        <v>18.524999999999999</v>
      </c>
      <c r="AQ76" s="50">
        <f t="shared" si="64"/>
        <v>6.5824071178828278</v>
      </c>
      <c r="AR76" s="51">
        <f t="shared" si="65"/>
        <v>35.1</v>
      </c>
      <c r="AS76" s="52">
        <f t="shared" si="65"/>
        <v>12.471929275988517</v>
      </c>
      <c r="AT76" s="49">
        <f t="shared" si="66"/>
        <v>53.625</v>
      </c>
      <c r="AU76" s="50">
        <f t="shared" si="66"/>
        <v>19.054336393871345</v>
      </c>
      <c r="AV76" s="51">
        <f t="shared" si="67"/>
        <v>67.275000000000006</v>
      </c>
      <c r="AW76" s="52">
        <f t="shared" si="68"/>
        <v>23.904531112311325</v>
      </c>
      <c r="AX76" s="53">
        <f t="shared" si="69"/>
        <v>81.765000000000001</v>
      </c>
      <c r="AY76" s="54">
        <f t="shared" si="54"/>
        <v>29.053199351886068</v>
      </c>
      <c r="AZ76" s="55">
        <f t="shared" si="70"/>
        <v>74.52</v>
      </c>
      <c r="BA76" s="56">
        <f t="shared" si="55"/>
        <v>26.478865232098695</v>
      </c>
      <c r="BB76" s="57">
        <f t="shared" si="71"/>
        <v>67.275000000000006</v>
      </c>
      <c r="BC76" s="58">
        <f t="shared" si="56"/>
        <v>23.904531112311325</v>
      </c>
      <c r="BD76" s="53">
        <f t="shared" si="72"/>
        <v>60.029999999999994</v>
      </c>
      <c r="BE76" s="54">
        <f t="shared" si="57"/>
        <v>21.330196992523945</v>
      </c>
      <c r="BF76" s="55">
        <f t="shared" si="73"/>
        <v>52.785000000000004</v>
      </c>
      <c r="BG76" s="56">
        <f t="shared" si="58"/>
        <v>18.755862872736575</v>
      </c>
    </row>
    <row r="77" spans="1:59" ht="21.75" x14ac:dyDescent="0.5">
      <c r="A77" s="41" t="s">
        <v>129</v>
      </c>
      <c r="B77" s="42">
        <v>376839</v>
      </c>
      <c r="C77" s="43">
        <v>10</v>
      </c>
      <c r="D77" s="44">
        <v>4</v>
      </c>
      <c r="E77" s="45">
        <f t="shared" si="37"/>
        <v>2.6</v>
      </c>
      <c r="F77" s="44">
        <v>7</v>
      </c>
      <c r="G77" s="45">
        <f t="shared" si="38"/>
        <v>4.55</v>
      </c>
      <c r="H77" s="44">
        <v>7.5</v>
      </c>
      <c r="I77" s="45">
        <f t="shared" si="39"/>
        <v>4.875</v>
      </c>
      <c r="J77" s="46">
        <f t="shared" si="59"/>
        <v>18.5</v>
      </c>
      <c r="K77" s="46">
        <f t="shared" si="59"/>
        <v>12.025</v>
      </c>
      <c r="L77" s="47">
        <f t="shared" si="40"/>
        <v>3.1910179148124262</v>
      </c>
      <c r="M77" s="44">
        <v>6</v>
      </c>
      <c r="N77" s="45">
        <f t="shared" si="60"/>
        <v>3.9</v>
      </c>
      <c r="O77" s="44">
        <v>6</v>
      </c>
      <c r="P77" s="45">
        <f t="shared" si="41"/>
        <v>3.9</v>
      </c>
      <c r="Q77" s="44">
        <v>6.5</v>
      </c>
      <c r="R77" s="45">
        <f t="shared" si="42"/>
        <v>4.2249999999999996</v>
      </c>
      <c r="S77" s="46">
        <f t="shared" si="61"/>
        <v>18.5</v>
      </c>
      <c r="T77" s="46">
        <f t="shared" si="61"/>
        <v>12.024999999999999</v>
      </c>
      <c r="U77" s="47">
        <f t="shared" si="43"/>
        <v>3.1910179148124262</v>
      </c>
      <c r="V77" s="44">
        <v>5</v>
      </c>
      <c r="W77" s="45">
        <f t="shared" si="44"/>
        <v>3.25</v>
      </c>
      <c r="X77" s="44">
        <v>4.5</v>
      </c>
      <c r="Y77" s="45">
        <f t="shared" si="45"/>
        <v>2.9249999999999998</v>
      </c>
      <c r="Z77" s="44">
        <v>5</v>
      </c>
      <c r="AA77" s="45">
        <f t="shared" si="46"/>
        <v>3.25</v>
      </c>
      <c r="AB77" s="46">
        <f t="shared" si="62"/>
        <v>14.5</v>
      </c>
      <c r="AC77" s="46">
        <f t="shared" si="62"/>
        <v>9.4250000000000007</v>
      </c>
      <c r="AD77" s="47">
        <f t="shared" si="47"/>
        <v>2.5010680953935238</v>
      </c>
      <c r="AE77" s="44">
        <v>5.5</v>
      </c>
      <c r="AF77" s="45">
        <f t="shared" si="48"/>
        <v>3.5750000000000002</v>
      </c>
      <c r="AG77" s="44">
        <v>5</v>
      </c>
      <c r="AH77" s="45">
        <f t="shared" si="49"/>
        <v>3.25</v>
      </c>
      <c r="AI77" s="44">
        <v>4</v>
      </c>
      <c r="AJ77" s="45">
        <f t="shared" si="50"/>
        <v>2.6</v>
      </c>
      <c r="AK77" s="46">
        <f t="shared" si="63"/>
        <v>14.5</v>
      </c>
      <c r="AL77" s="46">
        <f t="shared" si="63"/>
        <v>9.4250000000000007</v>
      </c>
      <c r="AM77" s="47">
        <f t="shared" si="51"/>
        <v>2.5010680953935238</v>
      </c>
      <c r="AN77" s="48">
        <f t="shared" si="52"/>
        <v>66</v>
      </c>
      <c r="AO77" s="45">
        <f t="shared" si="53"/>
        <v>42.9</v>
      </c>
      <c r="AP77" s="49">
        <f t="shared" si="64"/>
        <v>12.025</v>
      </c>
      <c r="AQ77" s="50">
        <f t="shared" si="64"/>
        <v>3.1910179148124262</v>
      </c>
      <c r="AR77" s="51">
        <f t="shared" si="65"/>
        <v>24.049999999999997</v>
      </c>
      <c r="AS77" s="52">
        <f t="shared" si="65"/>
        <v>6.3820358296248525</v>
      </c>
      <c r="AT77" s="49">
        <f t="shared" si="66"/>
        <v>33.475000000000001</v>
      </c>
      <c r="AU77" s="50">
        <f t="shared" si="66"/>
        <v>8.883103925018375</v>
      </c>
      <c r="AV77" s="51">
        <f t="shared" si="67"/>
        <v>42.9</v>
      </c>
      <c r="AW77" s="52">
        <f t="shared" si="68"/>
        <v>11.384172020411899</v>
      </c>
      <c r="AX77" s="53">
        <f t="shared" si="69"/>
        <v>52.14</v>
      </c>
      <c r="AY77" s="54">
        <f t="shared" si="54"/>
        <v>13.836147532500618</v>
      </c>
      <c r="AZ77" s="55">
        <f t="shared" si="70"/>
        <v>47.519999999999996</v>
      </c>
      <c r="BA77" s="56">
        <f t="shared" si="55"/>
        <v>12.610159776456259</v>
      </c>
      <c r="BB77" s="57">
        <f t="shared" si="71"/>
        <v>42.9</v>
      </c>
      <c r="BC77" s="58">
        <f t="shared" si="56"/>
        <v>11.384172020411899</v>
      </c>
      <c r="BD77" s="53">
        <f t="shared" si="72"/>
        <v>38.279999999999994</v>
      </c>
      <c r="BE77" s="54">
        <f t="shared" si="57"/>
        <v>10.15818426436754</v>
      </c>
      <c r="BF77" s="55">
        <f t="shared" si="73"/>
        <v>33.660000000000004</v>
      </c>
      <c r="BG77" s="56">
        <f t="shared" si="58"/>
        <v>8.9321965083231838</v>
      </c>
    </row>
    <row r="78" spans="1:59" ht="21.75" x14ac:dyDescent="0.5">
      <c r="A78" s="41" t="s">
        <v>130</v>
      </c>
      <c r="B78" s="42">
        <v>1575173</v>
      </c>
      <c r="C78" s="43">
        <v>8</v>
      </c>
      <c r="D78" s="44">
        <v>41.5</v>
      </c>
      <c r="E78" s="45">
        <f t="shared" si="37"/>
        <v>26.975000000000001</v>
      </c>
      <c r="F78" s="44">
        <v>38</v>
      </c>
      <c r="G78" s="45">
        <f t="shared" si="38"/>
        <v>24.7</v>
      </c>
      <c r="H78" s="44">
        <v>40</v>
      </c>
      <c r="I78" s="45">
        <f t="shared" si="39"/>
        <v>26</v>
      </c>
      <c r="J78" s="46">
        <f t="shared" si="59"/>
        <v>119.5</v>
      </c>
      <c r="K78" s="46">
        <f t="shared" si="59"/>
        <v>77.674999999999997</v>
      </c>
      <c r="L78" s="47">
        <f t="shared" si="40"/>
        <v>4.9312043819948661</v>
      </c>
      <c r="M78" s="44">
        <v>38.5</v>
      </c>
      <c r="N78" s="45">
        <f t="shared" si="60"/>
        <v>25.024999999999999</v>
      </c>
      <c r="O78" s="44">
        <v>41</v>
      </c>
      <c r="P78" s="45">
        <f t="shared" si="41"/>
        <v>26.65</v>
      </c>
      <c r="Q78" s="44">
        <v>39</v>
      </c>
      <c r="R78" s="45">
        <f t="shared" si="42"/>
        <v>25.35</v>
      </c>
      <c r="S78" s="46">
        <f t="shared" si="61"/>
        <v>118.5</v>
      </c>
      <c r="T78" s="46">
        <f t="shared" si="61"/>
        <v>77.025000000000006</v>
      </c>
      <c r="U78" s="47">
        <f t="shared" si="43"/>
        <v>4.889939073358927</v>
      </c>
      <c r="V78" s="44">
        <v>29</v>
      </c>
      <c r="W78" s="45">
        <f t="shared" si="44"/>
        <v>18.850000000000001</v>
      </c>
      <c r="X78" s="44">
        <v>36.5</v>
      </c>
      <c r="Y78" s="45">
        <f t="shared" si="45"/>
        <v>23.725000000000001</v>
      </c>
      <c r="Z78" s="44">
        <v>31.5</v>
      </c>
      <c r="AA78" s="45">
        <f t="shared" si="46"/>
        <v>20.475000000000001</v>
      </c>
      <c r="AB78" s="46">
        <f t="shared" si="62"/>
        <v>97</v>
      </c>
      <c r="AC78" s="46">
        <f t="shared" si="62"/>
        <v>63.050000000000004</v>
      </c>
      <c r="AD78" s="47">
        <f t="shared" si="47"/>
        <v>4.0027349376862098</v>
      </c>
      <c r="AE78" s="44">
        <v>31</v>
      </c>
      <c r="AF78" s="45">
        <f t="shared" si="48"/>
        <v>20.149999999999999</v>
      </c>
      <c r="AG78" s="44">
        <v>31.5</v>
      </c>
      <c r="AH78" s="45">
        <f t="shared" si="49"/>
        <v>20.475000000000001</v>
      </c>
      <c r="AI78" s="44">
        <v>26.5</v>
      </c>
      <c r="AJ78" s="45">
        <f t="shared" si="50"/>
        <v>17.225000000000001</v>
      </c>
      <c r="AK78" s="46">
        <f t="shared" si="63"/>
        <v>89</v>
      </c>
      <c r="AL78" s="46">
        <f t="shared" si="63"/>
        <v>57.85</v>
      </c>
      <c r="AM78" s="47">
        <f t="shared" si="51"/>
        <v>3.672612468598687</v>
      </c>
      <c r="AN78" s="48">
        <f t="shared" si="52"/>
        <v>424</v>
      </c>
      <c r="AO78" s="45">
        <f t="shared" si="53"/>
        <v>275.60000000000002</v>
      </c>
      <c r="AP78" s="49">
        <f t="shared" si="64"/>
        <v>77.674999999999997</v>
      </c>
      <c r="AQ78" s="50">
        <f t="shared" si="64"/>
        <v>4.9312043819948661</v>
      </c>
      <c r="AR78" s="51">
        <f t="shared" si="65"/>
        <v>154.69999999999999</v>
      </c>
      <c r="AS78" s="52">
        <f t="shared" si="65"/>
        <v>9.8211434553537931</v>
      </c>
      <c r="AT78" s="49">
        <f t="shared" si="66"/>
        <v>217.75</v>
      </c>
      <c r="AU78" s="50">
        <f t="shared" si="66"/>
        <v>13.823878393040005</v>
      </c>
      <c r="AV78" s="51">
        <f t="shared" si="67"/>
        <v>275.60000000000002</v>
      </c>
      <c r="AW78" s="52">
        <f t="shared" si="68"/>
        <v>17.496490861638687</v>
      </c>
      <c r="AX78" s="53">
        <f t="shared" si="69"/>
        <v>334.96000000000004</v>
      </c>
      <c r="AY78" s="54">
        <f t="shared" si="54"/>
        <v>21.264965816453181</v>
      </c>
      <c r="AZ78" s="55">
        <f t="shared" si="70"/>
        <v>305.27999999999997</v>
      </c>
      <c r="BA78" s="56">
        <f t="shared" si="55"/>
        <v>19.38072833904593</v>
      </c>
      <c r="BB78" s="57">
        <f t="shared" si="71"/>
        <v>275.60000000000002</v>
      </c>
      <c r="BC78" s="58">
        <f t="shared" si="56"/>
        <v>17.496490861638691</v>
      </c>
      <c r="BD78" s="53">
        <f t="shared" si="72"/>
        <v>245.92</v>
      </c>
      <c r="BE78" s="54">
        <f t="shared" si="57"/>
        <v>15.612253384231446</v>
      </c>
      <c r="BF78" s="55">
        <f t="shared" si="73"/>
        <v>216.24</v>
      </c>
      <c r="BG78" s="56">
        <f t="shared" si="58"/>
        <v>13.728015906824204</v>
      </c>
    </row>
    <row r="79" spans="1:59" ht="21.75" x14ac:dyDescent="0.5">
      <c r="A79" s="41" t="s">
        <v>131</v>
      </c>
      <c r="B79" s="42">
        <v>456630</v>
      </c>
      <c r="C79" s="43">
        <v>2</v>
      </c>
      <c r="D79" s="44">
        <v>12.5</v>
      </c>
      <c r="E79" s="45">
        <f t="shared" si="37"/>
        <v>8.125</v>
      </c>
      <c r="F79" s="44">
        <v>14.5</v>
      </c>
      <c r="G79" s="45">
        <f t="shared" si="38"/>
        <v>9.4250000000000007</v>
      </c>
      <c r="H79" s="44">
        <v>14.5</v>
      </c>
      <c r="I79" s="45">
        <f t="shared" si="39"/>
        <v>9.4250000000000007</v>
      </c>
      <c r="J79" s="46">
        <f t="shared" si="59"/>
        <v>41.5</v>
      </c>
      <c r="K79" s="46">
        <f t="shared" si="59"/>
        <v>26.975000000000001</v>
      </c>
      <c r="L79" s="47">
        <f t="shared" si="40"/>
        <v>5.9074086240501069</v>
      </c>
      <c r="M79" s="44">
        <v>18</v>
      </c>
      <c r="N79" s="45">
        <f t="shared" si="60"/>
        <v>11.7</v>
      </c>
      <c r="O79" s="44">
        <v>13</v>
      </c>
      <c r="P79" s="45">
        <f t="shared" si="41"/>
        <v>8.4499999999999993</v>
      </c>
      <c r="Q79" s="44">
        <v>19</v>
      </c>
      <c r="R79" s="45">
        <f t="shared" si="42"/>
        <v>12.35</v>
      </c>
      <c r="S79" s="46">
        <f t="shared" si="61"/>
        <v>50</v>
      </c>
      <c r="T79" s="46">
        <f t="shared" si="61"/>
        <v>32.5</v>
      </c>
      <c r="U79" s="47">
        <f t="shared" si="43"/>
        <v>7.1173597880121759</v>
      </c>
      <c r="V79" s="44">
        <v>14</v>
      </c>
      <c r="W79" s="45">
        <f t="shared" si="44"/>
        <v>9.1</v>
      </c>
      <c r="X79" s="44">
        <v>13</v>
      </c>
      <c r="Y79" s="45">
        <f t="shared" si="45"/>
        <v>8.4499999999999993</v>
      </c>
      <c r="Z79" s="44">
        <v>9.5</v>
      </c>
      <c r="AA79" s="45">
        <f t="shared" si="46"/>
        <v>6.1749999999999998</v>
      </c>
      <c r="AB79" s="46">
        <f t="shared" si="62"/>
        <v>36.5</v>
      </c>
      <c r="AC79" s="46">
        <f t="shared" si="62"/>
        <v>23.724999999999998</v>
      </c>
      <c r="AD79" s="47">
        <f t="shared" si="47"/>
        <v>5.1956726452488882</v>
      </c>
      <c r="AE79" s="44">
        <v>10.5</v>
      </c>
      <c r="AF79" s="45">
        <f t="shared" si="48"/>
        <v>6.8250000000000002</v>
      </c>
      <c r="AG79" s="44">
        <v>8.5</v>
      </c>
      <c r="AH79" s="45">
        <f t="shared" si="49"/>
        <v>5.5250000000000004</v>
      </c>
      <c r="AI79" s="44">
        <v>12</v>
      </c>
      <c r="AJ79" s="45">
        <f t="shared" si="50"/>
        <v>7.8</v>
      </c>
      <c r="AK79" s="46">
        <f t="shared" si="63"/>
        <v>31</v>
      </c>
      <c r="AL79" s="46">
        <f t="shared" si="63"/>
        <v>20.150000000000002</v>
      </c>
      <c r="AM79" s="47">
        <f t="shared" si="51"/>
        <v>4.4127630685675499</v>
      </c>
      <c r="AN79" s="48">
        <f t="shared" si="52"/>
        <v>159</v>
      </c>
      <c r="AO79" s="45">
        <f t="shared" si="53"/>
        <v>103.35</v>
      </c>
      <c r="AP79" s="49">
        <f t="shared" si="64"/>
        <v>26.975000000000001</v>
      </c>
      <c r="AQ79" s="50">
        <f t="shared" si="64"/>
        <v>5.9074086240501069</v>
      </c>
      <c r="AR79" s="51">
        <f t="shared" si="65"/>
        <v>59.475000000000001</v>
      </c>
      <c r="AS79" s="52">
        <f t="shared" si="65"/>
        <v>13.024768412062283</v>
      </c>
      <c r="AT79" s="49">
        <f t="shared" si="66"/>
        <v>83.199999999999989</v>
      </c>
      <c r="AU79" s="50">
        <f t="shared" si="66"/>
        <v>18.22044105731117</v>
      </c>
      <c r="AV79" s="51">
        <f t="shared" si="67"/>
        <v>103.35</v>
      </c>
      <c r="AW79" s="52">
        <f t="shared" si="68"/>
        <v>22.63320412587872</v>
      </c>
      <c r="AX79" s="53">
        <f t="shared" si="69"/>
        <v>125.61</v>
      </c>
      <c r="AY79" s="54">
        <f t="shared" si="54"/>
        <v>27.508048091452601</v>
      </c>
      <c r="AZ79" s="55">
        <f t="shared" si="70"/>
        <v>114.47999999999999</v>
      </c>
      <c r="BA79" s="56">
        <f t="shared" si="55"/>
        <v>25.07062610866566</v>
      </c>
      <c r="BB79" s="57">
        <f t="shared" si="71"/>
        <v>103.35000000000001</v>
      </c>
      <c r="BC79" s="58">
        <f t="shared" si="56"/>
        <v>22.633204125878724</v>
      </c>
      <c r="BD79" s="53">
        <f t="shared" si="72"/>
        <v>92.22</v>
      </c>
      <c r="BE79" s="54">
        <f t="shared" si="57"/>
        <v>20.19578214309178</v>
      </c>
      <c r="BF79" s="55">
        <f t="shared" si="73"/>
        <v>81.09</v>
      </c>
      <c r="BG79" s="56">
        <f t="shared" si="58"/>
        <v>17.758360160304843</v>
      </c>
    </row>
    <row r="80" spans="1:59" ht="21.75" x14ac:dyDescent="0.5">
      <c r="A80" s="41" t="s">
        <v>132</v>
      </c>
      <c r="B80" s="42">
        <v>329666</v>
      </c>
      <c r="C80" s="43">
        <v>3</v>
      </c>
      <c r="D80" s="44">
        <v>7</v>
      </c>
      <c r="E80" s="45">
        <f t="shared" si="37"/>
        <v>4.55</v>
      </c>
      <c r="F80" s="44">
        <v>8.5</v>
      </c>
      <c r="G80" s="45">
        <f t="shared" si="38"/>
        <v>5.5250000000000004</v>
      </c>
      <c r="H80" s="44">
        <v>8</v>
      </c>
      <c r="I80" s="45">
        <f t="shared" si="39"/>
        <v>5.2</v>
      </c>
      <c r="J80" s="46">
        <f t="shared" si="59"/>
        <v>23.5</v>
      </c>
      <c r="K80" s="46">
        <f t="shared" si="59"/>
        <v>15.274999999999999</v>
      </c>
      <c r="L80" s="47">
        <f t="shared" si="40"/>
        <v>4.6334775196714251</v>
      </c>
      <c r="M80" s="44">
        <v>15.5</v>
      </c>
      <c r="N80" s="45">
        <f t="shared" si="60"/>
        <v>10.074999999999999</v>
      </c>
      <c r="O80" s="44">
        <v>8.5</v>
      </c>
      <c r="P80" s="45">
        <f t="shared" si="41"/>
        <v>5.5250000000000004</v>
      </c>
      <c r="Q80" s="44">
        <v>11.5</v>
      </c>
      <c r="R80" s="45">
        <f t="shared" si="42"/>
        <v>7.4749999999999996</v>
      </c>
      <c r="S80" s="46">
        <f t="shared" si="61"/>
        <v>35.5</v>
      </c>
      <c r="T80" s="46">
        <f t="shared" si="61"/>
        <v>23.074999999999999</v>
      </c>
      <c r="U80" s="47">
        <f t="shared" si="43"/>
        <v>6.9995085935461949</v>
      </c>
      <c r="V80" s="44">
        <v>13</v>
      </c>
      <c r="W80" s="45">
        <f t="shared" si="44"/>
        <v>8.4499999999999993</v>
      </c>
      <c r="X80" s="44">
        <v>7.5</v>
      </c>
      <c r="Y80" s="45">
        <f t="shared" si="45"/>
        <v>4.875</v>
      </c>
      <c r="Z80" s="44">
        <v>8</v>
      </c>
      <c r="AA80" s="45">
        <f t="shared" si="46"/>
        <v>5.2</v>
      </c>
      <c r="AB80" s="46">
        <f t="shared" si="62"/>
        <v>28.5</v>
      </c>
      <c r="AC80" s="46">
        <f t="shared" si="62"/>
        <v>18.524999999999999</v>
      </c>
      <c r="AD80" s="47">
        <f t="shared" si="47"/>
        <v>5.6193238004525794</v>
      </c>
      <c r="AE80" s="44">
        <v>8</v>
      </c>
      <c r="AF80" s="45">
        <f t="shared" si="48"/>
        <v>5.2</v>
      </c>
      <c r="AG80" s="44">
        <v>5.5</v>
      </c>
      <c r="AH80" s="45">
        <f t="shared" si="49"/>
        <v>3.5750000000000002</v>
      </c>
      <c r="AI80" s="44">
        <v>7.5</v>
      </c>
      <c r="AJ80" s="45">
        <f t="shared" si="50"/>
        <v>4.875</v>
      </c>
      <c r="AK80" s="46">
        <f t="shared" si="63"/>
        <v>21</v>
      </c>
      <c r="AL80" s="46">
        <f t="shared" si="63"/>
        <v>13.65</v>
      </c>
      <c r="AM80" s="47">
        <f t="shared" si="51"/>
        <v>4.1405543792808484</v>
      </c>
      <c r="AN80" s="48">
        <f t="shared" si="52"/>
        <v>108.5</v>
      </c>
      <c r="AO80" s="45">
        <f t="shared" si="53"/>
        <v>70.525000000000006</v>
      </c>
      <c r="AP80" s="49">
        <f t="shared" si="64"/>
        <v>15.274999999999999</v>
      </c>
      <c r="AQ80" s="50">
        <f t="shared" si="64"/>
        <v>4.6334775196714251</v>
      </c>
      <c r="AR80" s="51">
        <f t="shared" si="65"/>
        <v>38.349999999999994</v>
      </c>
      <c r="AS80" s="52">
        <f t="shared" si="65"/>
        <v>11.632986113217619</v>
      </c>
      <c r="AT80" s="49">
        <f t="shared" si="66"/>
        <v>56.874999999999993</v>
      </c>
      <c r="AU80" s="50">
        <f t="shared" si="66"/>
        <v>17.252309913670199</v>
      </c>
      <c r="AV80" s="51">
        <f t="shared" si="67"/>
        <v>70.524999999999991</v>
      </c>
      <c r="AW80" s="52">
        <f t="shared" si="68"/>
        <v>21.39286429295105</v>
      </c>
      <c r="AX80" s="53">
        <f t="shared" si="69"/>
        <v>85.715000000000003</v>
      </c>
      <c r="AY80" s="54">
        <f t="shared" si="54"/>
        <v>26.000558140663582</v>
      </c>
      <c r="AZ80" s="55">
        <f t="shared" si="70"/>
        <v>78.11999999999999</v>
      </c>
      <c r="BA80" s="56">
        <f t="shared" si="55"/>
        <v>23.696711216807309</v>
      </c>
      <c r="BB80" s="57">
        <f t="shared" si="71"/>
        <v>70.525000000000006</v>
      </c>
      <c r="BC80" s="58">
        <f t="shared" si="56"/>
        <v>21.39286429295105</v>
      </c>
      <c r="BD80" s="53">
        <f t="shared" si="72"/>
        <v>62.929999999999993</v>
      </c>
      <c r="BE80" s="54">
        <f t="shared" si="57"/>
        <v>19.08901736909478</v>
      </c>
      <c r="BF80" s="55">
        <f t="shared" si="73"/>
        <v>55.335000000000001</v>
      </c>
      <c r="BG80" s="56">
        <f t="shared" si="58"/>
        <v>16.785170445238517</v>
      </c>
    </row>
    <row r="81" spans="1:59" ht="21.75" x14ac:dyDescent="0.5">
      <c r="A81" s="61" t="s">
        <v>133</v>
      </c>
      <c r="B81" s="42">
        <v>1858789</v>
      </c>
      <c r="C81" s="43">
        <v>10</v>
      </c>
      <c r="D81" s="44">
        <v>47.5</v>
      </c>
      <c r="E81" s="45">
        <f t="shared" si="37"/>
        <v>30.875</v>
      </c>
      <c r="F81" s="44">
        <v>59</v>
      </c>
      <c r="G81" s="45">
        <f t="shared" si="38"/>
        <v>38.35</v>
      </c>
      <c r="H81" s="44">
        <v>57</v>
      </c>
      <c r="I81" s="45">
        <f t="shared" si="39"/>
        <v>37.049999999999997</v>
      </c>
      <c r="J81" s="46">
        <f t="shared" si="59"/>
        <v>163.5</v>
      </c>
      <c r="K81" s="46">
        <f t="shared" si="59"/>
        <v>106.27499999999999</v>
      </c>
      <c r="L81" s="47">
        <f t="shared" si="40"/>
        <v>5.7174321560973294</v>
      </c>
      <c r="M81" s="44">
        <v>51</v>
      </c>
      <c r="N81" s="45">
        <f t="shared" si="60"/>
        <v>33.15</v>
      </c>
      <c r="O81" s="44">
        <v>55</v>
      </c>
      <c r="P81" s="45">
        <f t="shared" si="41"/>
        <v>35.75</v>
      </c>
      <c r="Q81" s="44">
        <v>59.5</v>
      </c>
      <c r="R81" s="45">
        <f t="shared" si="42"/>
        <v>38.674999999999997</v>
      </c>
      <c r="S81" s="46">
        <f t="shared" si="61"/>
        <v>165.5</v>
      </c>
      <c r="T81" s="46">
        <f t="shared" si="61"/>
        <v>107.575</v>
      </c>
      <c r="U81" s="47">
        <f t="shared" si="43"/>
        <v>5.7873701641229855</v>
      </c>
      <c r="V81" s="44">
        <v>55.5</v>
      </c>
      <c r="W81" s="45">
        <f t="shared" si="44"/>
        <v>36.075000000000003</v>
      </c>
      <c r="X81" s="44">
        <v>50.5</v>
      </c>
      <c r="Y81" s="45">
        <f t="shared" si="45"/>
        <v>32.825000000000003</v>
      </c>
      <c r="Z81" s="44">
        <v>46</v>
      </c>
      <c r="AA81" s="45">
        <f t="shared" si="46"/>
        <v>29.9</v>
      </c>
      <c r="AB81" s="46">
        <f t="shared" si="62"/>
        <v>152</v>
      </c>
      <c r="AC81" s="46">
        <f t="shared" si="62"/>
        <v>98.800000000000011</v>
      </c>
      <c r="AD81" s="47">
        <f t="shared" si="47"/>
        <v>5.3152886099498122</v>
      </c>
      <c r="AE81" s="44">
        <v>42.5</v>
      </c>
      <c r="AF81" s="45">
        <f t="shared" si="48"/>
        <v>27.625</v>
      </c>
      <c r="AG81" s="44">
        <v>46</v>
      </c>
      <c r="AH81" s="45">
        <f t="shared" si="49"/>
        <v>29.9</v>
      </c>
      <c r="AI81" s="44">
        <v>36</v>
      </c>
      <c r="AJ81" s="45">
        <f t="shared" si="50"/>
        <v>23.4</v>
      </c>
      <c r="AK81" s="46">
        <f t="shared" si="63"/>
        <v>124.5</v>
      </c>
      <c r="AL81" s="46">
        <f t="shared" si="63"/>
        <v>80.924999999999997</v>
      </c>
      <c r="AM81" s="47">
        <f t="shared" si="51"/>
        <v>4.3536409995970491</v>
      </c>
      <c r="AN81" s="64">
        <f t="shared" si="52"/>
        <v>605.5</v>
      </c>
      <c r="AO81" s="45">
        <f t="shared" si="53"/>
        <v>393.57499999999999</v>
      </c>
      <c r="AP81" s="49">
        <f t="shared" si="64"/>
        <v>106.27499999999999</v>
      </c>
      <c r="AQ81" s="50">
        <f t="shared" si="64"/>
        <v>5.7174321560973294</v>
      </c>
      <c r="AR81" s="51">
        <f t="shared" si="65"/>
        <v>213.85</v>
      </c>
      <c r="AS81" s="52">
        <f t="shared" si="65"/>
        <v>11.504802320220314</v>
      </c>
      <c r="AT81" s="49">
        <f t="shared" si="66"/>
        <v>312.64999999999998</v>
      </c>
      <c r="AU81" s="50">
        <f t="shared" si="66"/>
        <v>16.820090930170124</v>
      </c>
      <c r="AV81" s="51">
        <f t="shared" si="67"/>
        <v>393.57499999999999</v>
      </c>
      <c r="AW81" s="52">
        <f t="shared" si="68"/>
        <v>21.173731929767179</v>
      </c>
      <c r="AX81" s="65">
        <f t="shared" si="69"/>
        <v>478.34500000000003</v>
      </c>
      <c r="AY81" s="66">
        <f t="shared" si="54"/>
        <v>25.734228037717031</v>
      </c>
      <c r="AZ81" s="67">
        <f t="shared" si="70"/>
        <v>435.96</v>
      </c>
      <c r="BA81" s="68">
        <f t="shared" si="55"/>
        <v>23.453979983742101</v>
      </c>
      <c r="BB81" s="69">
        <f t="shared" si="71"/>
        <v>393.57499999999999</v>
      </c>
      <c r="BC81" s="70">
        <f t="shared" si="56"/>
        <v>21.173731929767175</v>
      </c>
      <c r="BD81" s="65">
        <f t="shared" si="72"/>
        <v>351.19</v>
      </c>
      <c r="BE81" s="66">
        <f t="shared" si="57"/>
        <v>18.893483875792249</v>
      </c>
      <c r="BF81" s="67">
        <f t="shared" si="73"/>
        <v>308.80500000000001</v>
      </c>
      <c r="BG81" s="68">
        <f t="shared" si="58"/>
        <v>16.613235821817323</v>
      </c>
    </row>
    <row r="82" spans="1:59" ht="18.75" x14ac:dyDescent="0.3">
      <c r="A82" s="71" t="s">
        <v>20</v>
      </c>
      <c r="B82" s="72">
        <f>SUM(B5:B81)</f>
        <v>65204797</v>
      </c>
      <c r="C82" s="73"/>
      <c r="D82" s="74">
        <f t="shared" ref="D82:I82" si="74">SUM(D5:D81)</f>
        <v>1680.5</v>
      </c>
      <c r="E82" s="75">
        <f t="shared" si="74"/>
        <v>1092.325</v>
      </c>
      <c r="F82" s="74">
        <f t="shared" si="74"/>
        <v>1831.5</v>
      </c>
      <c r="G82" s="75">
        <f t="shared" si="74"/>
        <v>1190.4750000000001</v>
      </c>
      <c r="H82" s="74">
        <f t="shared" si="74"/>
        <v>1979</v>
      </c>
      <c r="I82" s="75">
        <f t="shared" si="74"/>
        <v>1286.3499999999997</v>
      </c>
      <c r="J82" s="46">
        <f t="shared" si="59"/>
        <v>5491</v>
      </c>
      <c r="K82" s="46">
        <f t="shared" si="59"/>
        <v>3569.1499999999996</v>
      </c>
      <c r="L82" s="47">
        <f t="shared" si="40"/>
        <v>5.4737537178437954</v>
      </c>
      <c r="M82" s="74">
        <f t="shared" ref="M82:AI82" si="75">SUM(M5:M81)</f>
        <v>1961.5</v>
      </c>
      <c r="N82" s="75">
        <f t="shared" si="75"/>
        <v>1274.975000000001</v>
      </c>
      <c r="O82" s="74">
        <f t="shared" si="75"/>
        <v>1803</v>
      </c>
      <c r="P82" s="75">
        <f t="shared" si="75"/>
        <v>1171.9500000000003</v>
      </c>
      <c r="Q82" s="74">
        <f t="shared" si="75"/>
        <v>1957.5</v>
      </c>
      <c r="R82" s="75">
        <f t="shared" si="75"/>
        <v>1272.3749999999993</v>
      </c>
      <c r="S82" s="46">
        <f>SUM(S5:S81)</f>
        <v>5722</v>
      </c>
      <c r="T82" s="46">
        <f>SUM(T5:T81)</f>
        <v>3719.2999999999993</v>
      </c>
      <c r="U82" s="47">
        <f t="shared" si="43"/>
        <v>5.7040281867605538</v>
      </c>
      <c r="V82" s="74">
        <f t="shared" si="75"/>
        <v>1874</v>
      </c>
      <c r="W82" s="75">
        <f t="shared" si="75"/>
        <v>1218.0999999999999</v>
      </c>
      <c r="X82" s="74">
        <f t="shared" si="75"/>
        <v>1664</v>
      </c>
      <c r="Y82" s="75">
        <f t="shared" si="75"/>
        <v>1081.6000000000004</v>
      </c>
      <c r="Z82" s="74">
        <f t="shared" si="75"/>
        <v>1623.5</v>
      </c>
      <c r="AA82" s="75">
        <f t="shared" si="75"/>
        <v>1055.2750000000003</v>
      </c>
      <c r="AB82" s="46">
        <f>SUM(AB5:AB81)</f>
        <v>5161.5</v>
      </c>
      <c r="AC82" s="46">
        <f>SUM(AC5:AC81)</f>
        <v>3354.9750000000004</v>
      </c>
      <c r="AD82" s="47">
        <f t="shared" si="47"/>
        <v>5.1452886204062569</v>
      </c>
      <c r="AE82" s="74">
        <f t="shared" si="75"/>
        <v>1604</v>
      </c>
      <c r="AF82" s="75">
        <f t="shared" si="75"/>
        <v>1042.5999999999999</v>
      </c>
      <c r="AG82" s="74">
        <f t="shared" si="75"/>
        <v>1556</v>
      </c>
      <c r="AH82" s="75">
        <f t="shared" si="75"/>
        <v>1011.3999999999999</v>
      </c>
      <c r="AI82" s="74">
        <f t="shared" si="75"/>
        <v>1455.5</v>
      </c>
      <c r="AJ82" s="75">
        <f>SUM(AJ5:AJ81)</f>
        <v>946.07500000000005</v>
      </c>
      <c r="AK82" s="46">
        <f>SUM(AE82,AG82,AI82)</f>
        <v>4615.5</v>
      </c>
      <c r="AL82" s="46">
        <f t="shared" si="63"/>
        <v>3000.0749999999998</v>
      </c>
      <c r="AM82" s="47">
        <f t="shared" si="51"/>
        <v>4.6010035120575559</v>
      </c>
      <c r="AN82" s="76">
        <f t="shared" si="52"/>
        <v>20990</v>
      </c>
      <c r="AO82" s="77">
        <f>SUM(AO5:AO81)</f>
        <v>13643.500000000004</v>
      </c>
      <c r="AP82" s="49">
        <f>SUM(K82)</f>
        <v>3569.1499999999996</v>
      </c>
      <c r="AQ82" s="50">
        <f>SUM(L82)</f>
        <v>5.4737537178437954</v>
      </c>
      <c r="AR82" s="51">
        <f t="shared" si="65"/>
        <v>7288.4499999999989</v>
      </c>
      <c r="AS82" s="52">
        <f t="shared" si="65"/>
        <v>11.177781904604348</v>
      </c>
      <c r="AT82" s="49">
        <f t="shared" si="66"/>
        <v>10643.424999999999</v>
      </c>
      <c r="AU82" s="50">
        <f t="shared" si="66"/>
        <v>16.323070525010607</v>
      </c>
      <c r="AV82" s="51">
        <f t="shared" si="67"/>
        <v>13643.499999999998</v>
      </c>
      <c r="AW82" s="52">
        <f t="shared" si="68"/>
        <v>20.924074037068163</v>
      </c>
      <c r="AX82" s="78">
        <f t="shared" si="69"/>
        <v>16582.100000000002</v>
      </c>
      <c r="AY82" s="79">
        <f t="shared" si="54"/>
        <v>25.43079767582131</v>
      </c>
      <c r="AZ82" s="80">
        <f t="shared" si="70"/>
        <v>15112.8</v>
      </c>
      <c r="BA82" s="81">
        <f t="shared" si="55"/>
        <v>23.177435856444735</v>
      </c>
      <c r="BB82" s="82">
        <f t="shared" si="71"/>
        <v>13643.5</v>
      </c>
      <c r="BC82" s="83">
        <f t="shared" si="56"/>
        <v>20.924074037068163</v>
      </c>
      <c r="BD82" s="84">
        <f t="shared" si="72"/>
        <v>12174.199999999999</v>
      </c>
      <c r="BE82" s="79">
        <f t="shared" si="57"/>
        <v>18.670712217691591</v>
      </c>
      <c r="BF82" s="85">
        <f t="shared" si="73"/>
        <v>10704.9</v>
      </c>
      <c r="BG82" s="81">
        <f t="shared" si="58"/>
        <v>16.417350398315019</v>
      </c>
    </row>
    <row r="83" spans="1:59" ht="18.75" x14ac:dyDescent="0.3">
      <c r="A83" s="86" t="s">
        <v>134</v>
      </c>
    </row>
  </sheetData>
  <mergeCells count="49">
    <mergeCell ref="BD3:BD4"/>
    <mergeCell ref="BE3:BE4"/>
    <mergeCell ref="BF3:BF4"/>
    <mergeCell ref="BG3:BG4"/>
    <mergeCell ref="AX3:AX4"/>
    <mergeCell ref="AY3:AY4"/>
    <mergeCell ref="AZ3:AZ4"/>
    <mergeCell ref="BA3:BA4"/>
    <mergeCell ref="BB3:BB4"/>
    <mergeCell ref="BC3:BC4"/>
    <mergeCell ref="BD2:BE2"/>
    <mergeCell ref="BF2:BG2"/>
    <mergeCell ref="D3:E3"/>
    <mergeCell ref="F3:G3"/>
    <mergeCell ref="H3:I3"/>
    <mergeCell ref="V3:W3"/>
    <mergeCell ref="X3:Y3"/>
    <mergeCell ref="Z3:AA3"/>
    <mergeCell ref="AE3:AF3"/>
    <mergeCell ref="AG3:AH3"/>
    <mergeCell ref="AM2:AM4"/>
    <mergeCell ref="AN2:AO3"/>
    <mergeCell ref="AP2:AW2"/>
    <mergeCell ref="AX2:AY2"/>
    <mergeCell ref="AZ2:BA2"/>
    <mergeCell ref="BB2:BC2"/>
    <mergeCell ref="AP3:AQ3"/>
    <mergeCell ref="AR3:AS3"/>
    <mergeCell ref="AT3:AU3"/>
    <mergeCell ref="AV3:AW3"/>
    <mergeCell ref="AB2:AB4"/>
    <mergeCell ref="AC2:AC4"/>
    <mergeCell ref="AD2:AD4"/>
    <mergeCell ref="AE2:AJ2"/>
    <mergeCell ref="AK2:AK4"/>
    <mergeCell ref="AL2:AL4"/>
    <mergeCell ref="AI3:AJ3"/>
    <mergeCell ref="L2:L4"/>
    <mergeCell ref="M2:R2"/>
    <mergeCell ref="S2:S4"/>
    <mergeCell ref="T2:T4"/>
    <mergeCell ref="U2:U4"/>
    <mergeCell ref="V2:AA2"/>
    <mergeCell ref="A2:A4"/>
    <mergeCell ref="B2:B4"/>
    <mergeCell ref="C2:C4"/>
    <mergeCell ref="D2:I2"/>
    <mergeCell ref="J2:J4"/>
    <mergeCell ref="K2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ปี 63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2019-11-27T06:52:30Z</dcterms:created>
  <dcterms:modified xsi:type="dcterms:W3CDTF">2019-11-27T06:52:46Z</dcterms:modified>
</cp:coreProperties>
</file>