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นวทาง คู่มือ\แบบฟอร์ม ว.3-1\ปี67\"/>
    </mc:Choice>
  </mc:AlternateContent>
  <xr:revisionPtr revIDLastSave="0" documentId="13_ncr:1_{7B4C1EE8-5382-41B5-BA42-BCA688C323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แบบ ว.3-1 (ปี 2567) aP added" sheetId="8" r:id="rId1"/>
  </sheets>
  <definedNames>
    <definedName name="_xlnm.Print_Area" localSheetId="0">'แบบ ว.3-1 (ปี 2567) aP added'!$A$1:$K$47</definedName>
    <definedName name="Z_E04F5D1B_1E7B_43BF_B650_713E5844CE7A_.wvu.PrintArea" localSheetId="0" hidden="1">'แบบ ว.3-1 (ปี 2567) aP added'!$B$2:$J$45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8" l="1"/>
  <c r="J35" i="8"/>
  <c r="J36" i="8"/>
  <c r="E36" i="8"/>
  <c r="G36" i="8" s="1"/>
  <c r="J37" i="8"/>
  <c r="J17" i="8"/>
  <c r="E16" i="8"/>
  <c r="E18" i="8"/>
  <c r="E17" i="8"/>
  <c r="G17" i="8" s="1"/>
  <c r="J31" i="8" l="1"/>
  <c r="J32" i="8"/>
  <c r="J33" i="8"/>
  <c r="J34" i="8"/>
  <c r="J39" i="8"/>
  <c r="J38" i="8"/>
  <c r="E39" i="8" l="1"/>
  <c r="E38" i="8" l="1"/>
  <c r="G38" i="8" s="1"/>
  <c r="J23" i="8" l="1"/>
  <c r="E23" i="8"/>
  <c r="G23" i="8" s="1"/>
  <c r="J16" i="8" l="1"/>
  <c r="G16" i="8"/>
  <c r="E14" i="8" l="1"/>
  <c r="G14" i="8" s="1"/>
  <c r="G39" i="8" l="1"/>
  <c r="E37" i="8" l="1"/>
  <c r="G37" i="8" s="1"/>
  <c r="E35" i="8"/>
  <c r="G35" i="8" s="1"/>
  <c r="E34" i="8"/>
  <c r="G34" i="8" s="1"/>
  <c r="E33" i="8"/>
  <c r="G33" i="8" s="1"/>
  <c r="E32" i="8"/>
  <c r="G32" i="8" s="1"/>
  <c r="E31" i="8"/>
  <c r="G31" i="8" s="1"/>
  <c r="J30" i="8"/>
  <c r="E30" i="8"/>
  <c r="G30" i="8" s="1"/>
  <c r="J29" i="8"/>
  <c r="E29" i="8"/>
  <c r="G29" i="8" s="1"/>
  <c r="J28" i="8"/>
  <c r="E28" i="8"/>
  <c r="G28" i="8" s="1"/>
  <c r="J27" i="8"/>
  <c r="E27" i="8"/>
  <c r="G27" i="8" s="1"/>
  <c r="J26" i="8"/>
  <c r="E26" i="8"/>
  <c r="G26" i="8" s="1"/>
  <c r="J25" i="8"/>
  <c r="E25" i="8"/>
  <c r="G25" i="8" s="1"/>
  <c r="J24" i="8"/>
  <c r="E24" i="8"/>
  <c r="G24" i="8" s="1"/>
  <c r="J22" i="8"/>
  <c r="E22" i="8"/>
  <c r="G22" i="8" s="1"/>
  <c r="J21" i="8"/>
  <c r="E21" i="8"/>
  <c r="G21" i="8" s="1"/>
  <c r="J20" i="8"/>
  <c r="E20" i="8"/>
  <c r="G20" i="8" s="1"/>
  <c r="J19" i="8"/>
  <c r="E19" i="8"/>
  <c r="G19" i="8" s="1"/>
  <c r="J18" i="8"/>
  <c r="G18" i="8"/>
  <c r="J15" i="8"/>
  <c r="G15" i="8"/>
  <c r="J14" i="8"/>
</calcChain>
</file>

<file path=xl/sharedStrings.xml><?xml version="1.0" encoding="utf-8"?>
<sst xmlns="http://schemas.openxmlformats.org/spreadsheetml/2006/main" count="55" uniqueCount="55">
  <si>
    <t>วัคซีน</t>
  </si>
  <si>
    <t>ที่ต้องการใช้</t>
  </si>
  <si>
    <t>ที่ขอเบิก</t>
  </si>
  <si>
    <t>กลุ่ม
เป้าหมาย</t>
  </si>
  <si>
    <t>หญิงตั้งครรภ์</t>
  </si>
  <si>
    <t>นักเรียน ป.6</t>
  </si>
  <si>
    <t>เป้าหมาย
(คน)</t>
  </si>
  <si>
    <t>อัตราสูญเสีย
(ร้อยละ)</t>
  </si>
  <si>
    <t>ยอดคงเหลือ
ยกมา</t>
  </si>
  <si>
    <t>จำนวนผู้รับบริการ (คน)</t>
  </si>
  <si>
    <t>เด็กแรกเกิด 
ถึง 5 ปี</t>
  </si>
  <si>
    <t>เรื่อง  ขอเบิกวัคซีนในงานสร้างเสริมภูมิคุ้มกันโรค</t>
  </si>
  <si>
    <t>นักเรียนหญิง
ป.5</t>
  </si>
  <si>
    <t>คลินิกวัคซีนผู้ใหญ่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</si>
  <si>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หน่วยบริการประมาณการกลุ่มเป้าหมายในการเบิกวัคซีนตามชนิดและขนาดบรรจุของวัคซีนตามที่คลังวัคซีนโรงพยาบาลได้รับการจัดสรร</t>
    </r>
  </si>
  <si>
    <t xml:space="preserve">                 วันที่............เดือน.......................................พ.ศ........................  </t>
  </si>
  <si>
    <t xml:space="preserve"> หน่วยบริการ (รพ.สต./ฝ่าย)......................................................</t>
  </si>
  <si>
    <t>ที่………………………………..</t>
  </si>
  <si>
    <t>เรียน  ผู้อำนวยการโรงพยาบาล……...........................................</t>
  </si>
  <si>
    <t>หน่วยบริการ (รพ.สต./ฝ่าย)……........................................... ขอเบิกวัคซีนต่างๆ  ดังนี้</t>
  </si>
  <si>
    <t>ผลการให้วัคซีนเดือน.......................... ที่ผ่านมา</t>
  </si>
  <si>
    <t>ข้อมูลการเบิกวัคซีน เดือน..........................</t>
  </si>
  <si>
    <r>
      <t xml:space="preserve">1. </t>
    </r>
    <r>
      <rPr>
        <b/>
        <sz val="14"/>
        <rFont val="TH SarabunPSK"/>
        <family val="2"/>
      </rPr>
      <t>BCG</t>
    </r>
    <r>
      <rPr>
        <sz val="14"/>
        <rFont val="TH SarabunPSK"/>
        <family val="2"/>
      </rPr>
      <t xml:space="preserve"> (10 doses)</t>
    </r>
  </si>
  <si>
    <r>
      <t xml:space="preserve">4. </t>
    </r>
    <r>
      <rPr>
        <b/>
        <sz val="14"/>
        <rFont val="TH SarabunPSK"/>
        <family val="2"/>
      </rPr>
      <t>OPV</t>
    </r>
    <r>
      <rPr>
        <sz val="14"/>
        <rFont val="TH SarabunPSK"/>
        <family val="2"/>
      </rPr>
      <t xml:space="preserve"> (20 doses)</t>
    </r>
  </si>
  <si>
    <r>
      <t xml:space="preserve">5. </t>
    </r>
    <r>
      <rPr>
        <b/>
        <sz val="14"/>
        <rFont val="TH SarabunPSK"/>
        <family val="2"/>
      </rPr>
      <t>IPV</t>
    </r>
    <r>
      <rPr>
        <sz val="14"/>
        <rFont val="TH SarabunPSK"/>
        <family val="2"/>
      </rPr>
      <t xml:space="preserve"> (1 dose)</t>
    </r>
  </si>
  <si>
    <r>
      <t xml:space="preserve">6. </t>
    </r>
    <r>
      <rPr>
        <b/>
        <sz val="14"/>
        <rFont val="TH SarabunPSK"/>
        <family val="2"/>
      </rPr>
      <t>MMR</t>
    </r>
    <r>
      <rPr>
        <sz val="14"/>
        <rFont val="TH SarabunPSK"/>
        <family val="2"/>
      </rPr>
      <t xml:space="preserve">  (1 dose)</t>
    </r>
  </si>
  <si>
    <r>
      <t xml:space="preserve">7. </t>
    </r>
    <r>
      <rPr>
        <b/>
        <sz val="14"/>
        <rFont val="TH SarabunPSK"/>
        <family val="2"/>
      </rPr>
      <t>DTP</t>
    </r>
    <r>
      <rPr>
        <sz val="14"/>
        <rFont val="TH SarabunPSK"/>
        <family val="2"/>
      </rPr>
      <t xml:space="preserve"> (10 doses)</t>
    </r>
  </si>
  <si>
    <r>
      <t xml:space="preserve">9. </t>
    </r>
    <r>
      <rPr>
        <b/>
        <sz val="14"/>
        <rFont val="TH SarabunPSK"/>
        <family val="2"/>
      </rPr>
      <t>Rota</t>
    </r>
    <r>
      <rPr>
        <sz val="14"/>
        <rFont val="TH SarabunPSK"/>
        <family val="2"/>
      </rPr>
      <t xml:space="preserve"> (1 dose)</t>
    </r>
  </si>
  <si>
    <r>
      <t xml:space="preserve">11. </t>
    </r>
    <r>
      <rPr>
        <b/>
        <sz val="14"/>
        <rFont val="TH SarabunPSK"/>
        <family val="2"/>
      </rPr>
      <t>BCG</t>
    </r>
    <r>
      <rPr>
        <sz val="14"/>
        <rFont val="TH SarabunPSK"/>
        <family val="2"/>
      </rPr>
      <t xml:space="preserve"> (10 doses)</t>
    </r>
  </si>
  <si>
    <r>
      <t xml:space="preserve">12. </t>
    </r>
    <r>
      <rPr>
        <b/>
        <sz val="14"/>
        <rFont val="TH SarabunPSK"/>
        <family val="2"/>
      </rPr>
      <t>OPV</t>
    </r>
    <r>
      <rPr>
        <sz val="14"/>
        <rFont val="TH SarabunPSK"/>
        <family val="2"/>
      </rPr>
      <t xml:space="preserve"> (20 doses)</t>
    </r>
  </si>
  <si>
    <r>
      <t xml:space="preserve">13.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</si>
  <si>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16. </t>
    </r>
    <r>
      <rPr>
        <b/>
        <sz val="14"/>
        <rFont val="TH SarabunPSK"/>
        <family val="2"/>
      </rPr>
      <t>IPV</t>
    </r>
    <r>
      <rPr>
        <sz val="14"/>
        <rFont val="TH SarabunPSK"/>
        <family val="2"/>
      </rPr>
      <t xml:space="preserve"> (1 dose)</t>
    </r>
  </si>
  <si>
    <r>
      <t xml:space="preserve">17. </t>
    </r>
    <r>
      <rPr>
        <b/>
        <sz val="14"/>
        <rFont val="TH SarabunPSK"/>
        <family val="2"/>
      </rPr>
      <t>HPV</t>
    </r>
    <r>
      <rPr>
        <sz val="14"/>
        <rFont val="TH SarabunPSK"/>
        <family val="2"/>
      </rPr>
      <t xml:space="preserve"> (1 dose)</t>
    </r>
  </si>
  <si>
    <r>
      <t xml:space="preserve">18.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</si>
  <si>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19.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</si>
  <si>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20. </t>
    </r>
    <r>
      <rPr>
        <b/>
        <sz val="14"/>
        <rFont val="TH SarabunPSK"/>
        <family val="2"/>
      </rPr>
      <t>Influenza</t>
    </r>
    <r>
      <rPr>
        <sz val="14"/>
        <rFont val="TH SarabunPSK"/>
        <family val="2"/>
      </rPr>
      <t xml:space="preserve"> (1 dose)</t>
    </r>
  </si>
  <si>
    <r>
      <t xml:space="preserve">2. </t>
    </r>
    <r>
      <rPr>
        <b/>
        <sz val="14"/>
        <rFont val="TH SarabunPSK"/>
        <family val="2"/>
      </rPr>
      <t>HB</t>
    </r>
    <r>
      <rPr>
        <sz val="14"/>
        <rFont val="TH SarabunPSK"/>
        <family val="2"/>
      </rPr>
      <t xml:space="preserve"> (2 doses)</t>
    </r>
  </si>
  <si>
    <r>
      <t xml:space="preserve">14. </t>
    </r>
    <r>
      <rPr>
        <b/>
        <sz val="14"/>
        <rFont val="TH SarabunPSK"/>
        <family val="2"/>
      </rPr>
      <t>HB</t>
    </r>
    <r>
      <rPr>
        <sz val="14"/>
        <rFont val="TH SarabunPSK"/>
        <family val="2"/>
      </rPr>
      <t xml:space="preserve"> (2 doses)</t>
    </r>
  </si>
  <si>
    <t xml:space="preserve">      ขอแสดงความนับถือ</t>
  </si>
  <si>
    <t xml:space="preserve">        (……………………….……………..…....)</t>
  </si>
  <si>
    <t>ตำแหน่ง …………………………………………….………………….....</t>
  </si>
  <si>
    <r>
      <t xml:space="preserve">8.1 </t>
    </r>
    <r>
      <rPr>
        <b/>
        <sz val="14"/>
        <rFont val="TH SarabunPSK"/>
        <family val="2"/>
      </rPr>
      <t>LAJE</t>
    </r>
    <r>
      <rPr>
        <sz val="14"/>
        <rFont val="TH SarabunPSK"/>
        <family val="2"/>
      </rPr>
      <t xml:space="preserve"> (1 dose)</t>
    </r>
  </si>
  <si>
    <r>
      <t xml:space="preserve">15. </t>
    </r>
    <r>
      <rPr>
        <b/>
        <sz val="14"/>
        <rFont val="TH SarabunPSK"/>
        <family val="2"/>
      </rPr>
      <t>LAJE</t>
    </r>
    <r>
      <rPr>
        <sz val="14"/>
        <rFont val="TH SarabunPSK"/>
        <family val="2"/>
      </rPr>
      <t xml:space="preserve"> (1 dose)</t>
    </r>
  </si>
  <si>
    <r>
      <t xml:space="preserve">10. </t>
    </r>
    <r>
      <rPr>
        <b/>
        <sz val="14"/>
        <rFont val="TH SarabunPSK"/>
        <family val="2"/>
      </rPr>
      <t>MMR</t>
    </r>
    <r>
      <rPr>
        <sz val="14"/>
        <rFont val="TH SarabunPSK"/>
        <family val="2"/>
      </rPr>
      <t xml:space="preserve">  (1 dose)</t>
    </r>
  </si>
  <si>
    <r>
      <t xml:space="preserve">3.1 </t>
    </r>
    <r>
      <rPr>
        <b/>
        <sz val="14"/>
        <rFont val="TH SarabunPSK"/>
        <family val="2"/>
      </rPr>
      <t>DTP-HB-Hib</t>
    </r>
    <r>
      <rPr>
        <sz val="14"/>
        <rFont val="TH SarabunPSK"/>
        <family val="2"/>
      </rPr>
      <t xml:space="preserve"> (10 doses)</t>
    </r>
  </si>
  <si>
    <r>
      <t xml:space="preserve">3.2 </t>
    </r>
    <r>
      <rPr>
        <b/>
        <sz val="14"/>
        <rFont val="TH SarabunPSK"/>
        <family val="2"/>
      </rPr>
      <t xml:space="preserve">DTP-HB-Hib </t>
    </r>
    <r>
      <rPr>
        <sz val="14"/>
        <rFont val="TH SarabunPSK"/>
        <family val="2"/>
      </rPr>
      <t>(1 dose)</t>
    </r>
  </si>
  <si>
    <r>
      <t xml:space="preserve">21. </t>
    </r>
    <r>
      <rPr>
        <b/>
        <sz val="14"/>
        <rFont val="TH SarabunPSK"/>
        <family val="2"/>
      </rPr>
      <t>aP</t>
    </r>
    <r>
      <rPr>
        <sz val="14"/>
        <rFont val="TH SarabunPSK"/>
        <family val="2"/>
      </rPr>
      <t xml:space="preserve"> (1 dose)</t>
    </r>
  </si>
  <si>
    <r>
      <t xml:space="preserve">22.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</si>
  <si>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23. </t>
    </r>
    <r>
      <rPr>
        <b/>
        <sz val="14"/>
        <rFont val="TH SarabunPSK"/>
        <family val="2"/>
      </rPr>
      <t>MR</t>
    </r>
    <r>
      <rPr>
        <sz val="14"/>
        <rFont val="TH SarabunPSK"/>
        <family val="2"/>
      </rPr>
      <t xml:space="preserve"> (นศ.ทางการแพทย์
และสาธารณสุข) (10 doses)</t>
    </r>
  </si>
  <si>
    <r>
      <t xml:space="preserve">24. </t>
    </r>
    <r>
      <rPr>
        <b/>
        <sz val="14"/>
        <rFont val="TH SarabunPSK"/>
        <family val="2"/>
      </rPr>
      <t>HB</t>
    </r>
    <r>
      <rPr>
        <sz val="14"/>
        <rFont val="TH SarabunPSK"/>
        <family val="2"/>
      </rPr>
      <t xml:space="preserve"> </t>
    </r>
    <r>
      <rPr>
        <sz val="12"/>
        <rFont val="TH SarabunPSK"/>
        <family val="2"/>
      </rPr>
      <t>(บุคลากรทางการแพทย์และสาธารณสุข)</t>
    </r>
    <r>
      <rPr>
        <sz val="14"/>
        <rFont val="TH SarabunPSK"/>
        <family val="2"/>
      </rPr>
      <t xml:space="preserve"> (1 dose)</t>
    </r>
  </si>
  <si>
    <r>
      <t xml:space="preserve">8.2 </t>
    </r>
    <r>
      <rPr>
        <b/>
        <sz val="14"/>
        <rFont val="TH SarabunPSK"/>
        <family val="2"/>
      </rPr>
      <t>JE เชื้อตาย</t>
    </r>
    <r>
      <rPr>
        <sz val="14"/>
        <rFont val="TH SarabunPSK"/>
        <family val="2"/>
      </rPr>
      <t xml:space="preserve"> (1 dose)</t>
    </r>
  </si>
  <si>
    <r>
      <t xml:space="preserve">นักเรียน ป.1
</t>
    </r>
    <r>
      <rPr>
        <sz val="14"/>
        <rFont val="TH SarabunPSK"/>
        <family val="2"/>
      </rPr>
      <t>(เก็บตก
ในรายที่ได้
ไม่ครบถ้วน)</t>
    </r>
  </si>
  <si>
    <t>จำนวนวัคซีน (ขวด)</t>
  </si>
  <si>
    <t>จำนวนวัคซีน
ที่เปิดใช้ 
(ขวด)</t>
  </si>
  <si>
    <r>
      <rPr>
        <b/>
        <sz val="14"/>
        <rFont val="TH SarabunPSK"/>
        <family val="2"/>
      </rPr>
      <t xml:space="preserve">แบบฟอร์ม ว.3/1 </t>
    </r>
    <r>
      <rPr>
        <b/>
        <i/>
        <sz val="14"/>
        <rFont val="TH SarabunPSK"/>
        <family val="2"/>
      </rPr>
      <t>(ปี 2567)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</si>
</sst>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6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color theme="0" tint="-0.249977111117893"/>
      <name val="TH SarabunPSK"/>
      <family val="2"/>
    </font>
    <font>
      <sz val="12"/>
      <name val="TH SarabunPSK"/>
      <family val="2"/>
    </font>
    <font>
      <b/>
      <i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164" fontId="3" fillId="2" borderId="13" xfId="2" applyNumberFormat="1" applyFont="1" applyFill="1" applyBorder="1" applyAlignment="1" applyProtection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43" fontId="3" fillId="0" borderId="0" xfId="1" applyFont="1" applyProtection="1"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Protection="1">
      <protection locked="0"/>
    </xf>
    <xf numFmtId="164" fontId="3" fillId="3" borderId="39" xfId="2" applyNumberFormat="1" applyFont="1" applyFill="1" applyBorder="1" applyAlignment="1" applyProtection="1">
      <alignment horizontal="center"/>
      <protection locked="0"/>
    </xf>
    <xf numFmtId="164" fontId="3" fillId="3" borderId="12" xfId="2" applyNumberFormat="1" applyFont="1" applyFill="1" applyBorder="1" applyAlignment="1" applyProtection="1">
      <alignment horizontal="center"/>
      <protection locked="0"/>
    </xf>
    <xf numFmtId="166" fontId="3" fillId="3" borderId="7" xfId="2" applyNumberFormat="1" applyFont="1" applyFill="1" applyBorder="1" applyAlignment="1" applyProtection="1">
      <alignment horizontal="center"/>
      <protection locked="0"/>
    </xf>
    <xf numFmtId="0" fontId="3" fillId="2" borderId="41" xfId="0" applyFont="1" applyFill="1" applyBorder="1" applyProtection="1">
      <protection locked="0"/>
    </xf>
    <xf numFmtId="164" fontId="3" fillId="3" borderId="37" xfId="2" applyNumberFormat="1" applyFont="1" applyFill="1" applyBorder="1" applyAlignment="1" applyProtection="1">
      <alignment horizontal="center"/>
      <protection locked="0"/>
    </xf>
    <xf numFmtId="164" fontId="3" fillId="3" borderId="13" xfId="2" applyNumberFormat="1" applyFont="1" applyFill="1" applyBorder="1" applyAlignment="1" applyProtection="1">
      <alignment horizontal="center"/>
      <protection locked="0"/>
    </xf>
    <xf numFmtId="164" fontId="3" fillId="3" borderId="9" xfId="2" applyNumberFormat="1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Protection="1">
      <protection locked="0"/>
    </xf>
    <xf numFmtId="0" fontId="3" fillId="2" borderId="43" xfId="0" applyFont="1" applyFill="1" applyBorder="1" applyProtection="1">
      <protection locked="0"/>
    </xf>
    <xf numFmtId="0" fontId="3" fillId="2" borderId="40" xfId="0" applyFont="1" applyFill="1" applyBorder="1" applyAlignment="1" applyProtection="1">
      <alignment vertical="center"/>
      <protection locked="0"/>
    </xf>
    <xf numFmtId="164" fontId="3" fillId="3" borderId="39" xfId="2" applyNumberFormat="1" applyFont="1" applyFill="1" applyBorder="1" applyAlignment="1" applyProtection="1">
      <alignment horizontal="center" vertical="center"/>
      <protection locked="0"/>
    </xf>
    <xf numFmtId="164" fontId="3" fillId="3" borderId="12" xfId="2" applyNumberFormat="1" applyFont="1" applyFill="1" applyBorder="1" applyAlignment="1" applyProtection="1">
      <alignment horizontal="center" vertical="center"/>
      <protection locked="0"/>
    </xf>
    <xf numFmtId="164" fontId="3" fillId="3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vertical="center"/>
      <protection locked="0"/>
    </xf>
    <xf numFmtId="164" fontId="3" fillId="3" borderId="36" xfId="2" applyNumberFormat="1" applyFont="1" applyFill="1" applyBorder="1" applyAlignment="1" applyProtection="1">
      <alignment horizontal="center" vertical="center"/>
      <protection locked="0"/>
    </xf>
    <xf numFmtId="164" fontId="3" fillId="3" borderId="13" xfId="2" applyNumberFormat="1" applyFont="1" applyFill="1" applyBorder="1" applyAlignment="1" applyProtection="1">
      <alignment horizontal="center" vertical="center"/>
      <protection locked="0"/>
    </xf>
    <xf numFmtId="164" fontId="3" fillId="3" borderId="9" xfId="2" applyNumberFormat="1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vertical="center"/>
      <protection locked="0"/>
    </xf>
    <xf numFmtId="164" fontId="3" fillId="3" borderId="37" xfId="2" applyNumberFormat="1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vertical="center"/>
      <protection locked="0"/>
    </xf>
    <xf numFmtId="164" fontId="3" fillId="3" borderId="44" xfId="2" applyNumberFormat="1" applyFont="1" applyFill="1" applyBorder="1" applyAlignment="1" applyProtection="1">
      <alignment horizontal="center" vertical="center"/>
      <protection locked="0"/>
    </xf>
    <xf numFmtId="164" fontId="3" fillId="3" borderId="33" xfId="2" applyNumberFormat="1" applyFont="1" applyFill="1" applyBorder="1" applyAlignment="1" applyProtection="1">
      <alignment horizontal="center" vertical="center"/>
      <protection locked="0"/>
    </xf>
    <xf numFmtId="164" fontId="3" fillId="3" borderId="35" xfId="2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vertical="center"/>
      <protection locked="0"/>
    </xf>
    <xf numFmtId="164" fontId="3" fillId="3" borderId="59" xfId="2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164" fontId="3" fillId="3" borderId="60" xfId="2" applyNumberFormat="1" applyFont="1" applyFill="1" applyBorder="1" applyAlignment="1" applyProtection="1">
      <alignment horizontal="center" vertical="center"/>
      <protection locked="0"/>
    </xf>
    <xf numFmtId="164" fontId="3" fillId="3" borderId="61" xfId="2" applyNumberFormat="1" applyFont="1" applyFill="1" applyBorder="1" applyAlignment="1" applyProtection="1">
      <alignment horizontal="center" vertical="center"/>
      <protection locked="0"/>
    </xf>
    <xf numFmtId="164" fontId="3" fillId="3" borderId="63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164" fontId="3" fillId="3" borderId="48" xfId="2" applyNumberFormat="1" applyFont="1" applyFill="1" applyBorder="1" applyAlignment="1" applyProtection="1">
      <alignment horizontal="center" vertical="center"/>
      <protection locked="0"/>
    </xf>
    <xf numFmtId="164" fontId="3" fillId="3" borderId="49" xfId="2" applyNumberFormat="1" applyFont="1" applyFill="1" applyBorder="1" applyAlignment="1" applyProtection="1">
      <alignment horizontal="center" vertical="center"/>
      <protection locked="0"/>
    </xf>
    <xf numFmtId="164" fontId="3" fillId="3" borderId="50" xfId="2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164" fontId="3" fillId="3" borderId="55" xfId="2" applyNumberFormat="1" applyFont="1" applyFill="1" applyBorder="1" applyAlignment="1" applyProtection="1">
      <alignment horizontal="center" vertical="center"/>
      <protection locked="0"/>
    </xf>
    <xf numFmtId="164" fontId="3" fillId="3" borderId="68" xfId="2" applyNumberFormat="1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vertical="center"/>
      <protection locked="0"/>
    </xf>
    <xf numFmtId="164" fontId="3" fillId="3" borderId="69" xfId="2" applyNumberFormat="1" applyFont="1" applyFill="1" applyBorder="1" applyAlignment="1" applyProtection="1">
      <alignment horizontal="center" vertical="center"/>
      <protection locked="0"/>
    </xf>
    <xf numFmtId="164" fontId="3" fillId="3" borderId="70" xfId="2" applyNumberFormat="1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vertical="center"/>
      <protection locked="0"/>
    </xf>
    <xf numFmtId="0" fontId="3" fillId="2" borderId="64" xfId="0" applyFont="1" applyFill="1" applyBorder="1" applyAlignment="1" applyProtection="1">
      <alignment vertical="center" wrapText="1"/>
      <protection locked="0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164" fontId="3" fillId="3" borderId="4" xfId="2" applyNumberFormat="1" applyFont="1" applyFill="1" applyBorder="1" applyAlignment="1" applyProtection="1">
      <alignment horizontal="center" vertical="center"/>
      <protection locked="0"/>
    </xf>
    <xf numFmtId="164" fontId="3" fillId="3" borderId="5" xfId="2" applyNumberFormat="1" applyFont="1" applyFill="1" applyBorder="1" applyAlignment="1" applyProtection="1">
      <alignment horizontal="center" vertical="center"/>
      <protection locked="0"/>
    </xf>
    <xf numFmtId="164" fontId="3" fillId="3" borderId="53" xfId="2" applyNumberFormat="1" applyFont="1" applyFill="1" applyBorder="1" applyAlignment="1" applyProtection="1">
      <alignment horizontal="center" vertical="center"/>
      <protection locked="0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 indent="1"/>
      <protection locked="0"/>
    </xf>
    <xf numFmtId="164" fontId="2" fillId="2" borderId="13" xfId="1" applyNumberFormat="1" applyFont="1" applyFill="1" applyBorder="1" applyAlignment="1" applyProtection="1">
      <alignment horizontal="center"/>
    </xf>
    <xf numFmtId="164" fontId="3" fillId="2" borderId="12" xfId="2" applyNumberFormat="1" applyFont="1" applyFill="1" applyBorder="1" applyAlignment="1" applyProtection="1">
      <alignment horizontal="center" vertical="center"/>
    </xf>
    <xf numFmtId="164" fontId="3" fillId="2" borderId="13" xfId="2" applyNumberFormat="1" applyFont="1" applyFill="1" applyBorder="1" applyAlignment="1" applyProtection="1">
      <alignment horizontal="center" vertical="center"/>
    </xf>
    <xf numFmtId="164" fontId="3" fillId="2" borderId="33" xfId="2" applyNumberFormat="1" applyFont="1" applyFill="1" applyBorder="1" applyAlignment="1" applyProtection="1">
      <alignment horizontal="center" vertical="center"/>
    </xf>
    <xf numFmtId="164" fontId="3" fillId="2" borderId="61" xfId="2" applyNumberFormat="1" applyFont="1" applyFill="1" applyBorder="1" applyAlignment="1" applyProtection="1">
      <alignment horizontal="center" vertical="center"/>
    </xf>
    <xf numFmtId="164" fontId="3" fillId="2" borderId="49" xfId="2" applyNumberFormat="1" applyFont="1" applyFill="1" applyBorder="1" applyAlignment="1" applyProtection="1">
      <alignment horizontal="center" vertical="center"/>
    </xf>
    <xf numFmtId="164" fontId="3" fillId="2" borderId="55" xfId="2" applyNumberFormat="1" applyFont="1" applyFill="1" applyBorder="1" applyAlignment="1" applyProtection="1">
      <alignment horizontal="center" vertical="center"/>
    </xf>
    <xf numFmtId="164" fontId="3" fillId="2" borderId="70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/>
    </xf>
    <xf numFmtId="164" fontId="3" fillId="2" borderId="46" xfId="1" applyNumberFormat="1" applyFont="1" applyFill="1" applyBorder="1" applyAlignment="1" applyProtection="1">
      <alignment horizontal="center"/>
    </xf>
    <xf numFmtId="164" fontId="3" fillId="2" borderId="54" xfId="1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46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62" xfId="2" applyNumberFormat="1" applyFont="1" applyFill="1" applyBorder="1" applyAlignment="1" applyProtection="1">
      <alignment horizontal="center" vertical="center"/>
    </xf>
    <xf numFmtId="164" fontId="3" fillId="2" borderId="29" xfId="2" applyNumberFormat="1" applyFont="1" applyFill="1" applyBorder="1" applyAlignment="1" applyProtection="1">
      <alignment horizontal="center" vertical="center"/>
    </xf>
    <xf numFmtId="164" fontId="3" fillId="2" borderId="57" xfId="2" applyNumberFormat="1" applyFont="1" applyFill="1" applyBorder="1" applyAlignment="1" applyProtection="1">
      <alignment horizontal="center" vertical="center"/>
    </xf>
    <xf numFmtId="164" fontId="3" fillId="2" borderId="58" xfId="2" applyNumberFormat="1" applyFont="1" applyFill="1" applyBorder="1" applyAlignment="1" applyProtection="1">
      <alignment horizontal="center" vertical="center"/>
    </xf>
    <xf numFmtId="164" fontId="3" fillId="2" borderId="71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right" indent="1"/>
    </xf>
    <xf numFmtId="165" fontId="3" fillId="2" borderId="10" xfId="2" applyNumberFormat="1" applyFont="1" applyFill="1" applyBorder="1" applyAlignment="1" applyProtection="1">
      <alignment horizontal="right" indent="1"/>
    </xf>
    <xf numFmtId="166" fontId="2" fillId="2" borderId="32" xfId="1" applyNumberFormat="1" applyFont="1" applyFill="1" applyBorder="1" applyAlignment="1" applyProtection="1">
      <alignment horizontal="right" indent="1"/>
    </xf>
    <xf numFmtId="165" fontId="3" fillId="2" borderId="8" xfId="2" applyNumberFormat="1" applyFont="1" applyFill="1" applyBorder="1" applyAlignment="1" applyProtection="1">
      <alignment horizontal="right" vertical="center" indent="1"/>
    </xf>
    <xf numFmtId="165" fontId="3" fillId="2" borderId="10" xfId="2" applyNumberFormat="1" applyFont="1" applyFill="1" applyBorder="1" applyAlignment="1" applyProtection="1">
      <alignment horizontal="right" vertical="center" indent="1"/>
    </xf>
    <xf numFmtId="165" fontId="3" fillId="2" borderId="32" xfId="2" applyNumberFormat="1" applyFont="1" applyFill="1" applyBorder="1" applyAlignment="1" applyProtection="1">
      <alignment horizontal="right" vertical="center" indent="1"/>
    </xf>
    <xf numFmtId="166" fontId="2" fillId="2" borderId="32" xfId="1" applyNumberFormat="1" applyFont="1" applyFill="1" applyBorder="1" applyAlignment="1" applyProtection="1">
      <alignment horizontal="right" vertical="center" indent="1"/>
    </xf>
    <xf numFmtId="165" fontId="3" fillId="2" borderId="62" xfId="2" applyNumberFormat="1" applyFont="1" applyFill="1" applyBorder="1" applyAlignment="1" applyProtection="1">
      <alignment horizontal="right" vertical="center" indent="1"/>
    </xf>
    <xf numFmtId="165" fontId="3" fillId="2" borderId="29" xfId="2" applyNumberFormat="1" applyFont="1" applyFill="1" applyBorder="1" applyAlignment="1" applyProtection="1">
      <alignment horizontal="right" vertical="center" indent="1"/>
    </xf>
    <xf numFmtId="0" fontId="2" fillId="2" borderId="8" xfId="0" applyFont="1" applyFill="1" applyBorder="1" applyAlignment="1">
      <alignment horizontal="right" vertical="center" indent="1"/>
    </xf>
    <xf numFmtId="165" fontId="3" fillId="2" borderId="65" xfId="2" applyNumberFormat="1" applyFont="1" applyFill="1" applyBorder="1" applyAlignment="1" applyProtection="1">
      <alignment horizontal="right" vertical="center" indent="1"/>
    </xf>
    <xf numFmtId="165" fontId="3" fillId="2" borderId="71" xfId="2" applyNumberFormat="1" applyFont="1" applyFill="1" applyBorder="1" applyAlignment="1" applyProtection="1">
      <alignment horizontal="right" vertical="center" indent="1"/>
    </xf>
    <xf numFmtId="0" fontId="2" fillId="2" borderId="66" xfId="0" applyFont="1" applyFill="1" applyBorder="1" applyAlignment="1">
      <alignment horizontal="right" vertical="center" indent="1"/>
    </xf>
    <xf numFmtId="165" fontId="3" fillId="2" borderId="6" xfId="2" applyNumberFormat="1" applyFont="1" applyFill="1" applyBorder="1" applyAlignment="1" applyProtection="1">
      <alignment horizontal="right" vertical="center" indent="1"/>
    </xf>
    <xf numFmtId="0" fontId="4" fillId="2" borderId="0" xfId="0" applyFont="1" applyFill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0FFFF"/>
      <color rgb="FFF6A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419100</xdr:colOff>
      <xdr:row>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286250" y="276225"/>
          <a:ext cx="10668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374650</xdr:colOff>
      <xdr:row>0</xdr:row>
      <xdr:rowOff>63500</xdr:rowOff>
    </xdr:from>
    <xdr:to>
      <xdr:col>6</xdr:col>
      <xdr:colOff>76835</xdr:colOff>
      <xdr:row>5</xdr:row>
      <xdr:rowOff>38735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9012C-E565-02AD-B800-1B3409326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63500"/>
          <a:ext cx="965835" cy="1118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view="pageBreakPreview" zoomScaleNormal="100" zoomScaleSheetLayoutView="100" workbookViewId="0">
      <selection activeCell="B1" sqref="B1"/>
    </sheetView>
  </sheetViews>
  <sheetFormatPr defaultColWidth="9.09765625" defaultRowHeight="18" x14ac:dyDescent="0.4"/>
  <cols>
    <col min="1" max="1" width="1.8984375" style="4" customWidth="1"/>
    <col min="2" max="2" width="11.296875" style="4" customWidth="1"/>
    <col min="3" max="3" width="22.8984375" style="4" customWidth="1"/>
    <col min="4" max="4" width="9.69921875" style="4" customWidth="1"/>
    <col min="5" max="5" width="9.8984375" style="4" customWidth="1"/>
    <col min="6" max="6" width="10" style="4" customWidth="1"/>
    <col min="7" max="7" width="9.69921875" style="4" customWidth="1"/>
    <col min="8" max="8" width="12.8984375" style="4" customWidth="1"/>
    <col min="9" max="9" width="12.69921875" style="4" customWidth="1"/>
    <col min="10" max="10" width="12.09765625" style="66" customWidth="1"/>
    <col min="11" max="11" width="1.69921875" style="4" customWidth="1"/>
    <col min="12" max="16384" width="9.09765625" style="4"/>
  </cols>
  <sheetData>
    <row r="1" spans="1:14" x14ac:dyDescent="0.4">
      <c r="A1" s="2"/>
      <c r="B1" s="2"/>
      <c r="C1" s="2"/>
      <c r="D1" s="2"/>
      <c r="E1" s="2"/>
      <c r="F1" s="2"/>
      <c r="G1" s="2"/>
      <c r="H1" s="2"/>
      <c r="I1" s="2"/>
      <c r="J1" s="3"/>
      <c r="K1" s="2"/>
    </row>
    <row r="2" spans="1:14" x14ac:dyDescent="0.4">
      <c r="A2" s="2"/>
      <c r="B2" s="2"/>
      <c r="C2" s="2"/>
      <c r="D2" s="2"/>
      <c r="E2" s="2"/>
      <c r="F2" s="2"/>
      <c r="G2" s="2"/>
      <c r="H2" s="2"/>
      <c r="I2" s="2"/>
      <c r="J2" s="103" t="s">
        <v>54</v>
      </c>
      <c r="K2" s="2"/>
    </row>
    <row r="3" spans="1:14" x14ac:dyDescent="0.4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3"/>
      <c r="K4" s="2"/>
    </row>
    <row r="5" spans="1:14" x14ac:dyDescent="0.4">
      <c r="A5" s="2"/>
      <c r="B5" s="2" t="s">
        <v>17</v>
      </c>
      <c r="C5" s="2"/>
      <c r="D5" s="2"/>
      <c r="E5" s="2"/>
      <c r="F5" s="2"/>
      <c r="G5" s="115" t="s">
        <v>16</v>
      </c>
      <c r="H5" s="115"/>
      <c r="I5" s="115"/>
      <c r="J5" s="115"/>
      <c r="K5" s="2"/>
    </row>
    <row r="6" spans="1:14" x14ac:dyDescent="0.4">
      <c r="A6" s="2"/>
      <c r="B6" s="2"/>
      <c r="C6" s="2"/>
      <c r="D6" s="2"/>
      <c r="E6" s="2"/>
      <c r="F6" s="115" t="s">
        <v>15</v>
      </c>
      <c r="G6" s="115"/>
      <c r="H6" s="115"/>
      <c r="I6" s="115"/>
      <c r="J6" s="115"/>
      <c r="K6" s="2"/>
    </row>
    <row r="7" spans="1:14" x14ac:dyDescent="0.4">
      <c r="A7" s="2"/>
      <c r="B7" s="5" t="s">
        <v>11</v>
      </c>
      <c r="C7" s="5"/>
      <c r="D7" s="5"/>
      <c r="E7" s="2"/>
      <c r="F7" s="2"/>
      <c r="G7" s="2"/>
      <c r="H7" s="2"/>
      <c r="I7" s="2"/>
      <c r="J7" s="3"/>
      <c r="K7" s="2"/>
    </row>
    <row r="8" spans="1:14" x14ac:dyDescent="0.4">
      <c r="A8" s="2"/>
      <c r="B8" s="2" t="s">
        <v>18</v>
      </c>
      <c r="C8" s="2"/>
      <c r="D8" s="2"/>
      <c r="E8" s="2"/>
      <c r="F8" s="2"/>
      <c r="G8" s="2"/>
      <c r="H8" s="2"/>
      <c r="I8" s="2"/>
      <c r="J8" s="3"/>
      <c r="K8" s="2"/>
    </row>
    <row r="9" spans="1:14" x14ac:dyDescent="0.4">
      <c r="A9" s="2"/>
      <c r="B9" s="2"/>
      <c r="C9" s="115" t="s">
        <v>19</v>
      </c>
      <c r="D9" s="115"/>
      <c r="E9" s="115"/>
      <c r="F9" s="115"/>
      <c r="G9" s="115"/>
      <c r="H9" s="115"/>
      <c r="I9" s="115"/>
      <c r="J9" s="115"/>
      <c r="K9" s="2"/>
    </row>
    <row r="10" spans="1:14" ht="9.5" customHeight="1" thickBot="1" x14ac:dyDescent="0.45">
      <c r="A10" s="2"/>
      <c r="B10" s="2"/>
      <c r="C10" s="2"/>
      <c r="D10" s="2"/>
      <c r="E10" s="2"/>
      <c r="F10" s="2"/>
      <c r="G10" s="2"/>
      <c r="H10" s="2"/>
      <c r="I10" s="2"/>
      <c r="J10" s="3"/>
      <c r="K10" s="2"/>
    </row>
    <row r="11" spans="1:14" x14ac:dyDescent="0.4">
      <c r="A11" s="2"/>
      <c r="B11" s="116" t="s">
        <v>3</v>
      </c>
      <c r="C11" s="119" t="s">
        <v>0</v>
      </c>
      <c r="D11" s="120" t="s">
        <v>21</v>
      </c>
      <c r="E11" s="121"/>
      <c r="F11" s="121"/>
      <c r="G11" s="122"/>
      <c r="H11" s="123" t="s">
        <v>20</v>
      </c>
      <c r="I11" s="121"/>
      <c r="J11" s="124"/>
      <c r="K11" s="2"/>
    </row>
    <row r="12" spans="1:14" x14ac:dyDescent="0.4">
      <c r="A12" s="2"/>
      <c r="B12" s="117"/>
      <c r="C12" s="111"/>
      <c r="D12" s="125" t="s">
        <v>6</v>
      </c>
      <c r="E12" s="127" t="s">
        <v>52</v>
      </c>
      <c r="F12" s="127"/>
      <c r="G12" s="128"/>
      <c r="H12" s="129" t="s">
        <v>9</v>
      </c>
      <c r="I12" s="131" t="s">
        <v>53</v>
      </c>
      <c r="J12" s="133" t="s">
        <v>7</v>
      </c>
      <c r="K12" s="2"/>
      <c r="N12" s="6"/>
    </row>
    <row r="13" spans="1:14" ht="42" customHeight="1" thickBot="1" x14ac:dyDescent="0.45">
      <c r="A13" s="2"/>
      <c r="B13" s="118"/>
      <c r="C13" s="113"/>
      <c r="D13" s="126"/>
      <c r="E13" s="7" t="s">
        <v>1</v>
      </c>
      <c r="F13" s="8" t="s">
        <v>8</v>
      </c>
      <c r="G13" s="9" t="s">
        <v>2</v>
      </c>
      <c r="H13" s="130"/>
      <c r="I13" s="132"/>
      <c r="J13" s="134"/>
      <c r="K13" s="2"/>
    </row>
    <row r="14" spans="1:14" x14ac:dyDescent="0.4">
      <c r="A14" s="2"/>
      <c r="B14" s="110" t="s">
        <v>10</v>
      </c>
      <c r="C14" s="10" t="s">
        <v>22</v>
      </c>
      <c r="D14" s="11">
        <v>0</v>
      </c>
      <c r="E14" s="1">
        <f>ROUNDUP(D14*2/10,0)</f>
        <v>0</v>
      </c>
      <c r="F14" s="12">
        <v>0</v>
      </c>
      <c r="G14" s="76">
        <f>IF(F14-E14&gt;=0,0,((F14-E14)*(-1)))</f>
        <v>0</v>
      </c>
      <c r="H14" s="13">
        <v>0</v>
      </c>
      <c r="I14" s="12">
        <v>0</v>
      </c>
      <c r="J14" s="89" t="str">
        <f>IF(I14=0,"",(((I14*10)-H14)/(I14*10))*100)</f>
        <v/>
      </c>
      <c r="K14" s="2"/>
    </row>
    <row r="15" spans="1:14" x14ac:dyDescent="0.4">
      <c r="A15" s="2"/>
      <c r="B15" s="111"/>
      <c r="C15" s="14" t="s">
        <v>36</v>
      </c>
      <c r="D15" s="15">
        <v>0</v>
      </c>
      <c r="E15" s="1">
        <f>ROUNDUP(D15*1.11/2,0)</f>
        <v>0</v>
      </c>
      <c r="F15" s="16">
        <v>0</v>
      </c>
      <c r="G15" s="77">
        <f>IF(F15-E15&gt;=0,0,((F15-E15)*(-1)))</f>
        <v>0</v>
      </c>
      <c r="H15" s="17">
        <v>0</v>
      </c>
      <c r="I15" s="16">
        <v>0</v>
      </c>
      <c r="J15" s="90" t="str">
        <f>IF(I15=0,"",(((I15*2)-H15)/(I15*2))*100)</f>
        <v/>
      </c>
      <c r="K15" s="2"/>
    </row>
    <row r="16" spans="1:14" x14ac:dyDescent="0.4">
      <c r="A16" s="2"/>
      <c r="B16" s="111"/>
      <c r="C16" s="14" t="s">
        <v>44</v>
      </c>
      <c r="D16" s="15">
        <v>0</v>
      </c>
      <c r="E16" s="1">
        <f>ROUNDUP(D16*1.33/10,0)</f>
        <v>0</v>
      </c>
      <c r="F16" s="16">
        <v>0</v>
      </c>
      <c r="G16" s="77">
        <f t="shared" ref="G16" si="0">IF(F16-E16&gt;=0,0,((F16-E16)*(-1)))</f>
        <v>0</v>
      </c>
      <c r="H16" s="17">
        <v>0</v>
      </c>
      <c r="I16" s="16">
        <v>0</v>
      </c>
      <c r="J16" s="90" t="str">
        <f>IF(I16=0,"",(((I16*10)-H16)/(I16*10))*100)</f>
        <v/>
      </c>
      <c r="K16" s="2"/>
    </row>
    <row r="17" spans="1:11" ht="20.5" x14ac:dyDescent="0.45">
      <c r="A17" s="2"/>
      <c r="B17" s="111"/>
      <c r="C17" s="18" t="s">
        <v>45</v>
      </c>
      <c r="D17" s="15">
        <v>0</v>
      </c>
      <c r="E17" s="1">
        <f>ROUNDUP(D17*1.01,0)</f>
        <v>0</v>
      </c>
      <c r="F17" s="16">
        <v>0</v>
      </c>
      <c r="G17" s="77">
        <f>IF(F17-E17&gt;=0,0,((F17-E17)*(-1)))</f>
        <v>0</v>
      </c>
      <c r="H17" s="17">
        <v>0</v>
      </c>
      <c r="I17" s="16">
        <v>0</v>
      </c>
      <c r="J17" s="91" t="str">
        <f>IF(I17=0,"",(((I17)-H17)/(I17))*100)</f>
        <v/>
      </c>
      <c r="K17" s="2"/>
    </row>
    <row r="18" spans="1:11" x14ac:dyDescent="0.4">
      <c r="A18" s="2"/>
      <c r="B18" s="111"/>
      <c r="C18" s="14" t="s">
        <v>23</v>
      </c>
      <c r="D18" s="15">
        <v>0</v>
      </c>
      <c r="E18" s="1">
        <f>ROUNDUP(D18*1.33/20,0)</f>
        <v>0</v>
      </c>
      <c r="F18" s="16">
        <v>0</v>
      </c>
      <c r="G18" s="77">
        <f t="shared" ref="G18:G37" si="1">IF(F18-E18&gt;=0,0,((F18-E18)*(-1)))</f>
        <v>0</v>
      </c>
      <c r="H18" s="17">
        <v>0</v>
      </c>
      <c r="I18" s="16">
        <v>0</v>
      </c>
      <c r="J18" s="90" t="str">
        <f>IF(I18=0,"",(((I18*20)-H18)/(I18*20))*100)</f>
        <v/>
      </c>
      <c r="K18" s="2"/>
    </row>
    <row r="19" spans="1:11" x14ac:dyDescent="0.4">
      <c r="A19" s="2"/>
      <c r="B19" s="111"/>
      <c r="C19" s="14" t="s">
        <v>24</v>
      </c>
      <c r="D19" s="15">
        <v>0</v>
      </c>
      <c r="E19" s="1">
        <f>ROUNDUP(D19*1.01,0)</f>
        <v>0</v>
      </c>
      <c r="F19" s="16">
        <v>0</v>
      </c>
      <c r="G19" s="77">
        <f t="shared" si="1"/>
        <v>0</v>
      </c>
      <c r="H19" s="17">
        <v>0</v>
      </c>
      <c r="I19" s="16">
        <v>0</v>
      </c>
      <c r="J19" s="90" t="str">
        <f>IF(I19=0,"",(((I19)-H19)/(I19))*100)</f>
        <v/>
      </c>
      <c r="K19" s="2"/>
    </row>
    <row r="20" spans="1:11" x14ac:dyDescent="0.4">
      <c r="A20" s="2"/>
      <c r="B20" s="111"/>
      <c r="C20" s="14" t="s">
        <v>25</v>
      </c>
      <c r="D20" s="15">
        <v>0</v>
      </c>
      <c r="E20" s="1">
        <f>ROUNDUP(D20*1.01,0)</f>
        <v>0</v>
      </c>
      <c r="F20" s="16">
        <v>0</v>
      </c>
      <c r="G20" s="77">
        <f t="shared" si="1"/>
        <v>0</v>
      </c>
      <c r="H20" s="17">
        <v>0</v>
      </c>
      <c r="I20" s="16">
        <v>0</v>
      </c>
      <c r="J20" s="90" t="str">
        <f>IF(I20=0,"",(((I20)-H20)/(I20))*100)</f>
        <v/>
      </c>
      <c r="K20" s="2"/>
    </row>
    <row r="21" spans="1:11" x14ac:dyDescent="0.4">
      <c r="A21" s="2"/>
      <c r="B21" s="111"/>
      <c r="C21" s="14" t="s">
        <v>26</v>
      </c>
      <c r="D21" s="15">
        <v>0</v>
      </c>
      <c r="E21" s="1">
        <f>ROUNDUP(D21*1.33/10,0)</f>
        <v>0</v>
      </c>
      <c r="F21" s="16">
        <v>0</v>
      </c>
      <c r="G21" s="77">
        <f t="shared" si="1"/>
        <v>0</v>
      </c>
      <c r="H21" s="17">
        <v>0</v>
      </c>
      <c r="I21" s="16">
        <v>0</v>
      </c>
      <c r="J21" s="90" t="str">
        <f>IF(I21=0,"",(((I21*10)-H21)/(I21*10))*100)</f>
        <v/>
      </c>
      <c r="K21" s="2"/>
    </row>
    <row r="22" spans="1:11" ht="18.5" customHeight="1" x14ac:dyDescent="0.45">
      <c r="A22" s="2"/>
      <c r="B22" s="112"/>
      <c r="C22" s="18" t="s">
        <v>41</v>
      </c>
      <c r="D22" s="15">
        <v>0</v>
      </c>
      <c r="E22" s="1">
        <f>ROUNDUP(D22*1.01,0)</f>
        <v>0</v>
      </c>
      <c r="F22" s="16">
        <v>0</v>
      </c>
      <c r="G22" s="77">
        <f t="shared" si="1"/>
        <v>0</v>
      </c>
      <c r="H22" s="17">
        <v>0</v>
      </c>
      <c r="I22" s="16">
        <v>0</v>
      </c>
      <c r="J22" s="91" t="str">
        <f>IF(I22=0,"",(((I22)-H22)/(I22))*100)</f>
        <v/>
      </c>
      <c r="K22" s="2"/>
    </row>
    <row r="23" spans="1:11" ht="20.5" x14ac:dyDescent="0.45">
      <c r="A23" s="2"/>
      <c r="B23" s="112"/>
      <c r="C23" s="14" t="s">
        <v>50</v>
      </c>
      <c r="D23" s="15">
        <v>0</v>
      </c>
      <c r="E23" s="67">
        <f>ROUNDUP(D23*1.01,0)</f>
        <v>0</v>
      </c>
      <c r="F23" s="16">
        <v>0</v>
      </c>
      <c r="G23" s="77">
        <f t="shared" ref="G23" si="2">IF(F23-E23&gt;=0,0,((F23-E23)*(-1)))</f>
        <v>0</v>
      </c>
      <c r="H23" s="17">
        <v>0</v>
      </c>
      <c r="I23" s="16">
        <v>0</v>
      </c>
      <c r="J23" s="91" t="str">
        <f>IF(I23=0,"",(((I23)-H23)/(I23))*100)</f>
        <v/>
      </c>
      <c r="K23" s="2"/>
    </row>
    <row r="24" spans="1:11" ht="18.5" thickBot="1" x14ac:dyDescent="0.45">
      <c r="A24" s="2"/>
      <c r="B24" s="113"/>
      <c r="C24" s="19" t="s">
        <v>27</v>
      </c>
      <c r="D24" s="15">
        <v>0</v>
      </c>
      <c r="E24" s="1">
        <f>ROUNDUP(D24*1.01,0)</f>
        <v>0</v>
      </c>
      <c r="F24" s="16">
        <v>0</v>
      </c>
      <c r="G24" s="77">
        <f t="shared" si="1"/>
        <v>0</v>
      </c>
      <c r="H24" s="17">
        <v>0</v>
      </c>
      <c r="I24" s="16">
        <v>0</v>
      </c>
      <c r="J24" s="90" t="str">
        <f>IF(I24=0,"",(((I24)-H24)/(I24))*100)</f>
        <v/>
      </c>
      <c r="K24" s="2"/>
    </row>
    <row r="25" spans="1:11" ht="16.5" customHeight="1" x14ac:dyDescent="0.4">
      <c r="A25" s="2"/>
      <c r="B25" s="107" t="s">
        <v>51</v>
      </c>
      <c r="C25" s="20" t="s">
        <v>43</v>
      </c>
      <c r="D25" s="21">
        <v>0</v>
      </c>
      <c r="E25" s="68">
        <f>ROUNDUP(D25*1.01,0)</f>
        <v>0</v>
      </c>
      <c r="F25" s="22">
        <v>0</v>
      </c>
      <c r="G25" s="78">
        <f t="shared" si="1"/>
        <v>0</v>
      </c>
      <c r="H25" s="23">
        <v>0</v>
      </c>
      <c r="I25" s="22">
        <v>0</v>
      </c>
      <c r="J25" s="92" t="str">
        <f>IF(I25=0,"",(((I25)-H25)/(I25))*100)</f>
        <v/>
      </c>
      <c r="K25" s="2"/>
    </row>
    <row r="26" spans="1:11" ht="16.5" customHeight="1" x14ac:dyDescent="0.4">
      <c r="A26" s="2"/>
      <c r="B26" s="114"/>
      <c r="C26" s="24" t="s">
        <v>28</v>
      </c>
      <c r="D26" s="25">
        <v>0</v>
      </c>
      <c r="E26" s="69">
        <f>ROUNDUP(D26*1.11/10,0)</f>
        <v>0</v>
      </c>
      <c r="F26" s="26">
        <v>0</v>
      </c>
      <c r="G26" s="79">
        <f t="shared" si="1"/>
        <v>0</v>
      </c>
      <c r="H26" s="27">
        <v>0</v>
      </c>
      <c r="I26" s="26">
        <v>0</v>
      </c>
      <c r="J26" s="93" t="str">
        <f>IF(I26=0,"",(((I26*10)-H26)/(I26*10))*100)</f>
        <v/>
      </c>
      <c r="K26" s="2"/>
    </row>
    <row r="27" spans="1:11" ht="16.5" customHeight="1" x14ac:dyDescent="0.4">
      <c r="A27" s="2"/>
      <c r="B27" s="114"/>
      <c r="C27" s="28" t="s">
        <v>29</v>
      </c>
      <c r="D27" s="29">
        <v>0</v>
      </c>
      <c r="E27" s="69">
        <f>ROUNDUP(D27*1.11/20,0)</f>
        <v>0</v>
      </c>
      <c r="F27" s="26">
        <v>0</v>
      </c>
      <c r="G27" s="79">
        <f t="shared" si="1"/>
        <v>0</v>
      </c>
      <c r="H27" s="27">
        <v>0</v>
      </c>
      <c r="I27" s="26">
        <v>0</v>
      </c>
      <c r="J27" s="93" t="str">
        <f>IF(I27=0,"",(((I27*20)-H27)/(I27*20))*100)</f>
        <v/>
      </c>
      <c r="K27" s="2"/>
    </row>
    <row r="28" spans="1:11" ht="16.5" customHeight="1" x14ac:dyDescent="0.4">
      <c r="A28" s="2"/>
      <c r="B28" s="114"/>
      <c r="C28" s="30" t="s">
        <v>30</v>
      </c>
      <c r="D28" s="31">
        <v>0</v>
      </c>
      <c r="E28" s="70">
        <f>ROUNDUP(D28*1.11/10,0)</f>
        <v>0</v>
      </c>
      <c r="F28" s="32">
        <v>0</v>
      </c>
      <c r="G28" s="79">
        <f t="shared" si="1"/>
        <v>0</v>
      </c>
      <c r="H28" s="33">
        <v>0</v>
      </c>
      <c r="I28" s="32">
        <v>0</v>
      </c>
      <c r="J28" s="94" t="str">
        <f>IF(I28=0,"",(((I28*10)-H28)/(I28*10))*100)</f>
        <v/>
      </c>
      <c r="K28" s="2"/>
    </row>
    <row r="29" spans="1:11" ht="16.5" customHeight="1" x14ac:dyDescent="0.4">
      <c r="A29" s="2"/>
      <c r="B29" s="114"/>
      <c r="C29" s="28" t="s">
        <v>37</v>
      </c>
      <c r="D29" s="29">
        <v>0</v>
      </c>
      <c r="E29" s="69">
        <f>ROUNDUP(D29*1.11/2,0)</f>
        <v>0</v>
      </c>
      <c r="F29" s="26">
        <v>0</v>
      </c>
      <c r="G29" s="80">
        <f>IF(F29-E29&gt;=0,0,((F29-E29)*(-1)))</f>
        <v>0</v>
      </c>
      <c r="H29" s="27">
        <v>0</v>
      </c>
      <c r="I29" s="26">
        <v>0</v>
      </c>
      <c r="J29" s="93" t="str">
        <f>IF(I29=0,"",(((I29*2)-H29)/(I29*2))*100)</f>
        <v/>
      </c>
      <c r="K29" s="2"/>
    </row>
    <row r="30" spans="1:11" ht="16.5" customHeight="1" x14ac:dyDescent="0.4">
      <c r="A30" s="2"/>
      <c r="B30" s="114"/>
      <c r="C30" s="34" t="s">
        <v>42</v>
      </c>
      <c r="D30" s="29">
        <v>0</v>
      </c>
      <c r="E30" s="69">
        <f>ROUNDUP(D30*1.01,0)</f>
        <v>0</v>
      </c>
      <c r="F30" s="26">
        <v>0</v>
      </c>
      <c r="G30" s="80">
        <f t="shared" ref="G30" si="3">IF(F30-E30&gt;=0,0,((F30-E30)*(-1)))</f>
        <v>0</v>
      </c>
      <c r="H30" s="27">
        <v>0</v>
      </c>
      <c r="I30" s="26">
        <v>0</v>
      </c>
      <c r="J30" s="95" t="str">
        <f>IF(I30=0,"",(((I30)-H30)/(I30))*100)</f>
        <v/>
      </c>
      <c r="K30" s="2"/>
    </row>
    <row r="31" spans="1:11" ht="16.5" customHeight="1" thickBot="1" x14ac:dyDescent="0.45">
      <c r="A31" s="2"/>
      <c r="B31" s="114"/>
      <c r="C31" s="34" t="s">
        <v>31</v>
      </c>
      <c r="D31" s="35">
        <v>0</v>
      </c>
      <c r="E31" s="70">
        <f>ROUNDUP(D31*1.01,0)</f>
        <v>0</v>
      </c>
      <c r="F31" s="32">
        <v>0</v>
      </c>
      <c r="G31" s="81">
        <f>IF(F31-E31&gt;=0,0,((F31-E31)*(-1)))</f>
        <v>0</v>
      </c>
      <c r="H31" s="33">
        <v>0</v>
      </c>
      <c r="I31" s="32">
        <v>0</v>
      </c>
      <c r="J31" s="94" t="str">
        <f>IF(I31=0,"",(((I31)-H31)/(I31))*100)</f>
        <v/>
      </c>
      <c r="K31" s="2"/>
    </row>
    <row r="32" spans="1:11" s="41" customFormat="1" ht="34.5" customHeight="1" thickBot="1" x14ac:dyDescent="0.45">
      <c r="A32" s="5"/>
      <c r="B32" s="36" t="s">
        <v>12</v>
      </c>
      <c r="C32" s="37" t="s">
        <v>32</v>
      </c>
      <c r="D32" s="38">
        <v>0</v>
      </c>
      <c r="E32" s="71">
        <f>ROUNDUP(D32*1.01,0)</f>
        <v>0</v>
      </c>
      <c r="F32" s="39">
        <v>0</v>
      </c>
      <c r="G32" s="82">
        <f t="shared" si="1"/>
        <v>0</v>
      </c>
      <c r="H32" s="40">
        <v>0</v>
      </c>
      <c r="I32" s="39">
        <v>0</v>
      </c>
      <c r="J32" s="96" t="str">
        <f>IF(I32=0,"",(((I32)-H32)/(I32))*100)</f>
        <v/>
      </c>
      <c r="K32" s="5"/>
    </row>
    <row r="33" spans="1:11" ht="25.5" customHeight="1" thickBot="1" x14ac:dyDescent="0.45">
      <c r="A33" s="2"/>
      <c r="B33" s="42" t="s">
        <v>5</v>
      </c>
      <c r="C33" s="43" t="s">
        <v>33</v>
      </c>
      <c r="D33" s="44">
        <v>0</v>
      </c>
      <c r="E33" s="72">
        <f>ROUNDUP(D33*1.11/10,0)</f>
        <v>0</v>
      </c>
      <c r="F33" s="45">
        <v>0</v>
      </c>
      <c r="G33" s="83">
        <f t="shared" si="1"/>
        <v>0</v>
      </c>
      <c r="H33" s="46">
        <v>0</v>
      </c>
      <c r="I33" s="45">
        <v>0</v>
      </c>
      <c r="J33" s="97" t="str">
        <f>IF(I33=0,"",(((I33*10)-H33)/(I33*10))*100)</f>
        <v/>
      </c>
      <c r="K33" s="2"/>
    </row>
    <row r="34" spans="1:11" s="48" customFormat="1" ht="16.5" customHeight="1" x14ac:dyDescent="0.45">
      <c r="A34" s="47"/>
      <c r="B34" s="104" t="s">
        <v>4</v>
      </c>
      <c r="C34" s="20" t="s">
        <v>34</v>
      </c>
      <c r="D34" s="21">
        <v>0</v>
      </c>
      <c r="E34" s="68">
        <f>ROUNDUP(D34*1.33/10,0)</f>
        <v>0</v>
      </c>
      <c r="F34" s="22">
        <v>0</v>
      </c>
      <c r="G34" s="84">
        <f t="shared" si="1"/>
        <v>0</v>
      </c>
      <c r="H34" s="23">
        <v>0</v>
      </c>
      <c r="I34" s="22">
        <v>0</v>
      </c>
      <c r="J34" s="98" t="str">
        <f>IF(I34=0,"",(((I34*10)-H34)/(I34*10))*100)</f>
        <v/>
      </c>
      <c r="K34" s="47"/>
    </row>
    <row r="35" spans="1:11" s="48" customFormat="1" ht="17" customHeight="1" x14ac:dyDescent="0.45">
      <c r="A35" s="47"/>
      <c r="B35" s="105"/>
      <c r="C35" s="34" t="s">
        <v>35</v>
      </c>
      <c r="D35" s="31">
        <v>0</v>
      </c>
      <c r="E35" s="73">
        <f>ROUNDUP(D35*1.01,0)</f>
        <v>0</v>
      </c>
      <c r="F35" s="49">
        <v>0</v>
      </c>
      <c r="G35" s="85">
        <f t="shared" si="1"/>
        <v>0</v>
      </c>
      <c r="H35" s="50">
        <v>0</v>
      </c>
      <c r="I35" s="49">
        <v>0</v>
      </c>
      <c r="J35" s="99" t="str">
        <f>IF(I35=0,"",(((I35)-H35)/(I35))*100)</f>
        <v/>
      </c>
      <c r="K35" s="47"/>
    </row>
    <row r="36" spans="1:11" s="48" customFormat="1" ht="18" customHeight="1" thickBot="1" x14ac:dyDescent="0.5">
      <c r="A36" s="47"/>
      <c r="B36" s="106"/>
      <c r="C36" s="51" t="s">
        <v>46</v>
      </c>
      <c r="D36" s="52">
        <v>0</v>
      </c>
      <c r="E36" s="74">
        <f>ROUNDUP(D36*1.01,0)</f>
        <v>0</v>
      </c>
      <c r="F36" s="53">
        <v>0</v>
      </c>
      <c r="G36" s="86">
        <f t="shared" ref="G36" si="4">IF(F36-E36&gt;=0,0,((F36-E36)*(-1)))</f>
        <v>0</v>
      </c>
      <c r="H36" s="52">
        <v>0</v>
      </c>
      <c r="I36" s="53">
        <v>0</v>
      </c>
      <c r="J36" s="100" t="str">
        <f>IF(I36=0,"",(((I36)-H36)/(I36))*100)</f>
        <v/>
      </c>
      <c r="K36" s="47"/>
    </row>
    <row r="37" spans="1:11" s="48" customFormat="1" ht="18" customHeight="1" x14ac:dyDescent="0.45">
      <c r="A37" s="47"/>
      <c r="B37" s="107" t="s">
        <v>13</v>
      </c>
      <c r="C37" s="54" t="s">
        <v>47</v>
      </c>
      <c r="D37" s="23">
        <v>0</v>
      </c>
      <c r="E37" s="68">
        <f>ROUNDUP(D37*1.33/10,0)</f>
        <v>0</v>
      </c>
      <c r="F37" s="22">
        <v>0</v>
      </c>
      <c r="G37" s="87">
        <f t="shared" si="1"/>
        <v>0</v>
      </c>
      <c r="H37" s="21">
        <v>0</v>
      </c>
      <c r="I37" s="22">
        <v>0</v>
      </c>
      <c r="J37" s="98" t="str">
        <f>IF(I37=0,"",(((I37*10)-H37)/(I37*10))*100)</f>
        <v/>
      </c>
      <c r="K37" s="47"/>
    </row>
    <row r="38" spans="1:11" s="48" customFormat="1" ht="37.5" customHeight="1" x14ac:dyDescent="0.45">
      <c r="A38" s="47"/>
      <c r="B38" s="108"/>
      <c r="C38" s="55" t="s">
        <v>48</v>
      </c>
      <c r="D38" s="27">
        <v>0</v>
      </c>
      <c r="E38" s="69">
        <f>ROUNDUP(D38*1.01,0)</f>
        <v>0</v>
      </c>
      <c r="F38" s="26">
        <v>0</v>
      </c>
      <c r="G38" s="79">
        <f t="shared" ref="G38" si="5">IF(F38-E38&gt;=0,0,((F38-E38)*(-1)))</f>
        <v>0</v>
      </c>
      <c r="H38" s="29">
        <v>0</v>
      </c>
      <c r="I38" s="26">
        <v>0</v>
      </c>
      <c r="J38" s="101" t="str">
        <f>IF(I38=0,"",(((I38*10)-H38)/(I38*10))*100)</f>
        <v/>
      </c>
      <c r="K38" s="47"/>
    </row>
    <row r="39" spans="1:11" s="48" customFormat="1" ht="37" customHeight="1" thickBot="1" x14ac:dyDescent="0.5">
      <c r="A39" s="47"/>
      <c r="B39" s="109"/>
      <c r="C39" s="56" t="s">
        <v>49</v>
      </c>
      <c r="D39" s="57">
        <v>0</v>
      </c>
      <c r="E39" s="75">
        <f>ROUNDUP(D39*1.01,0)</f>
        <v>0</v>
      </c>
      <c r="F39" s="58">
        <v>0</v>
      </c>
      <c r="G39" s="88">
        <f t="shared" ref="G39" si="6">IF(F39-E39&gt;=0,0,((F39-E39)*(-1)))</f>
        <v>0</v>
      </c>
      <c r="H39" s="59">
        <v>0</v>
      </c>
      <c r="I39" s="58">
        <v>0</v>
      </c>
      <c r="J39" s="102" t="str">
        <f>IF(I39=0,"",(((I39*1)-H39)/(I39*1))*100)</f>
        <v/>
      </c>
      <c r="K39" s="47"/>
    </row>
    <row r="40" spans="1:11" s="48" customFormat="1" ht="11" customHeight="1" x14ac:dyDescent="0.45">
      <c r="A40" s="47"/>
      <c r="B40" s="47"/>
      <c r="C40" s="47"/>
      <c r="D40" s="60"/>
      <c r="E40" s="60"/>
      <c r="F40" s="60"/>
      <c r="G40" s="60"/>
      <c r="H40" s="60"/>
      <c r="I40" s="60"/>
      <c r="J40" s="61"/>
      <c r="K40" s="47"/>
    </row>
    <row r="41" spans="1:11" s="48" customFormat="1" ht="20.5" x14ac:dyDescent="0.45">
      <c r="A41" s="47"/>
      <c r="B41" s="47"/>
      <c r="C41" s="47"/>
      <c r="D41" s="47"/>
      <c r="E41" s="47"/>
      <c r="F41" s="62" t="s">
        <v>38</v>
      </c>
      <c r="G41" s="62"/>
      <c r="H41" s="62"/>
      <c r="I41" s="47"/>
      <c r="J41" s="61"/>
      <c r="K41" s="47"/>
    </row>
    <row r="42" spans="1:11" s="48" customFormat="1" ht="11.5" customHeight="1" x14ac:dyDescent="0.45">
      <c r="A42" s="47"/>
      <c r="B42" s="47"/>
      <c r="C42" s="47"/>
      <c r="D42" s="47"/>
      <c r="E42" s="47"/>
      <c r="F42" s="62"/>
      <c r="G42" s="62"/>
      <c r="H42" s="62"/>
      <c r="I42" s="47"/>
      <c r="J42" s="61"/>
      <c r="K42" s="47"/>
    </row>
    <row r="43" spans="1:11" s="48" customFormat="1" ht="20.5" x14ac:dyDescent="0.45">
      <c r="A43" s="47"/>
      <c r="B43" s="47"/>
      <c r="C43" s="47"/>
      <c r="D43" s="47"/>
      <c r="E43" s="47"/>
      <c r="F43" s="47"/>
      <c r="G43" s="47"/>
      <c r="H43" s="47"/>
      <c r="I43" s="47"/>
      <c r="J43" s="61"/>
      <c r="K43" s="47"/>
    </row>
    <row r="44" spans="1:11" s="48" customFormat="1" ht="20.5" x14ac:dyDescent="0.45">
      <c r="A44" s="47"/>
      <c r="B44" s="47"/>
      <c r="C44" s="47"/>
      <c r="D44" s="47"/>
      <c r="E44" s="47"/>
      <c r="F44" s="62" t="s">
        <v>39</v>
      </c>
      <c r="G44" s="47"/>
      <c r="H44" s="47"/>
      <c r="I44" s="47"/>
      <c r="J44" s="61"/>
      <c r="K44" s="47"/>
    </row>
    <row r="45" spans="1:11" s="48" customFormat="1" ht="20.5" x14ac:dyDescent="0.45">
      <c r="A45" s="47"/>
      <c r="B45" s="47"/>
      <c r="C45" s="47"/>
      <c r="D45" s="47"/>
      <c r="E45" s="47"/>
      <c r="F45" s="62" t="s">
        <v>40</v>
      </c>
      <c r="G45" s="47"/>
      <c r="H45" s="47"/>
      <c r="I45" s="47"/>
      <c r="J45" s="61"/>
      <c r="K45" s="47"/>
    </row>
    <row r="46" spans="1:11" s="65" customFormat="1" ht="11" customHeight="1" x14ac:dyDescent="0.4">
      <c r="A46" s="63"/>
      <c r="B46" s="2"/>
      <c r="C46" s="63"/>
      <c r="D46" s="63"/>
      <c r="E46" s="63"/>
      <c r="F46" s="63"/>
      <c r="G46" s="63"/>
      <c r="H46" s="63"/>
      <c r="I46" s="63"/>
      <c r="J46" s="64"/>
      <c r="K46" s="63"/>
    </row>
    <row r="47" spans="1:11" x14ac:dyDescent="0.4">
      <c r="A47" s="2"/>
      <c r="B47" s="2" t="s">
        <v>14</v>
      </c>
      <c r="C47" s="2"/>
      <c r="D47" s="2"/>
      <c r="E47" s="2"/>
      <c r="F47" s="2"/>
      <c r="G47" s="2"/>
      <c r="H47" s="2"/>
      <c r="I47" s="2"/>
      <c r="J47" s="3"/>
      <c r="K47" s="2"/>
    </row>
  </sheetData>
  <sheetProtection algorithmName="SHA-512" hashValue="9YNT6uEjtgPVvRPnxfzT33q7kiPxs5mLOl/rYNCWY7q3BsZeKmbMqznZcIu/+kI+xzIt9+TkrlVtH2b0PsC7bg==" saltValue="bHHmiYdKD27x0LoNcHnRPA==" spinCount="100000" sheet="1" objects="1" scenarios="1"/>
  <mergeCells count="16">
    <mergeCell ref="B34:B36"/>
    <mergeCell ref="B37:B39"/>
    <mergeCell ref="B14:B24"/>
    <mergeCell ref="B25:B31"/>
    <mergeCell ref="G5:J5"/>
    <mergeCell ref="F6:J6"/>
    <mergeCell ref="C9:J9"/>
    <mergeCell ref="B11:B13"/>
    <mergeCell ref="C11:C13"/>
    <mergeCell ref="D11:G11"/>
    <mergeCell ref="H11:J11"/>
    <mergeCell ref="D12:D13"/>
    <mergeCell ref="E12:G12"/>
    <mergeCell ref="H12:H13"/>
    <mergeCell ref="I12:I13"/>
    <mergeCell ref="J12:J13"/>
  </mergeCells>
  <pageMargins left="0.24" right="0.11811023622047245" top="0.11811023622047245" bottom="0.11811023622047245" header="0.11811023622047245" footer="0.11811023622047245"/>
  <pageSetup paperSize="9" scale="95" fitToHeight="0" orientation="portrait" r:id="rId1"/>
  <headerFooter alignWithMargins="0"/>
  <ignoredErrors>
    <ignoredError sqref="E21 E27 J27 J21 J15 J18 E18 E37 E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 ว.3-1 (ปี 2567) aP added</vt:lpstr>
      <vt:lpstr>'แบบ ว.3-1 (ปี 2567) aP added'!Print_Area</vt:lpstr>
    </vt:vector>
  </TitlesOfParts>
  <Company>GCD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</dc:creator>
  <cp:lastModifiedBy>Piyanart Chuanark</cp:lastModifiedBy>
  <cp:lastPrinted>2024-02-20T10:35:10Z</cp:lastPrinted>
  <dcterms:created xsi:type="dcterms:W3CDTF">2009-07-19T02:33:58Z</dcterms:created>
  <dcterms:modified xsi:type="dcterms:W3CDTF">2024-02-28T06:40:10Z</dcterms:modified>
</cp:coreProperties>
</file>